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200_保険係\600_償還\030_住改用具\05_マニュアル関連\01_作成\"/>
    </mc:Choice>
  </mc:AlternateContent>
  <xr:revisionPtr revIDLastSave="0" documentId="13_ncr:1_{F61F9A4E-9BB1-46DE-9A80-ED9AA36F95E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記入例" sheetId="3" r:id="rId1"/>
    <sheet name="様式" sheetId="4" r:id="rId2"/>
  </sheets>
  <definedNames>
    <definedName name="_xlnm.Print_Area" localSheetId="0">記入例!$A$1:$K$38</definedName>
    <definedName name="_xlnm.Print_Area" localSheetId="1">様式!$A$1:$K$38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4" l="1"/>
  <c r="K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1" i="4"/>
  <c r="H10" i="4"/>
  <c r="H9" i="4"/>
  <c r="J27" i="3"/>
  <c r="C6" i="3"/>
  <c r="C5" i="3"/>
  <c r="K35" i="3"/>
  <c r="K36" i="3" s="1"/>
  <c r="H31" i="4" l="1"/>
  <c r="J23" i="4" s="1"/>
  <c r="H37" i="3"/>
  <c r="K37" i="3"/>
  <c r="H36" i="3"/>
  <c r="H35" i="3"/>
  <c r="H29" i="3"/>
  <c r="H28" i="3"/>
  <c r="K31" i="3"/>
  <c r="J27" i="4" l="1"/>
  <c r="J11" i="4"/>
  <c r="J17" i="4"/>
  <c r="J25" i="4"/>
  <c r="J24" i="4"/>
  <c r="J18" i="4"/>
  <c r="J12" i="4"/>
  <c r="H33" i="4"/>
  <c r="H35" i="4" s="1"/>
  <c r="J30" i="4"/>
  <c r="J10" i="4"/>
  <c r="J15" i="4"/>
  <c r="J13" i="4"/>
  <c r="J22" i="4"/>
  <c r="J29" i="4"/>
  <c r="J9" i="4"/>
  <c r="J26" i="4"/>
  <c r="J20" i="4"/>
  <c r="J19" i="4"/>
  <c r="J28" i="4"/>
  <c r="J14" i="4"/>
  <c r="J16" i="4"/>
  <c r="J21" i="4"/>
  <c r="H30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36" i="4" l="1"/>
  <c r="H37" i="4" s="1"/>
  <c r="C5" i="4" s="1"/>
  <c r="K32" i="4"/>
  <c r="K34" i="4"/>
  <c r="H31" i="3"/>
  <c r="H33" i="3" s="1"/>
  <c r="K35" i="4" l="1"/>
  <c r="K36" i="4" s="1"/>
  <c r="K37" i="4" s="1"/>
  <c r="C6" i="4" s="1"/>
  <c r="J29" i="3"/>
  <c r="J12" i="3"/>
  <c r="J10" i="3"/>
  <c r="J16" i="3"/>
  <c r="J18" i="3"/>
  <c r="J11" i="3"/>
  <c r="J23" i="3"/>
  <c r="J13" i="3"/>
  <c r="J15" i="3"/>
  <c r="J26" i="3"/>
  <c r="J22" i="3"/>
  <c r="J19" i="3"/>
  <c r="J9" i="3"/>
  <c r="J30" i="3"/>
  <c r="J24" i="3"/>
  <c r="J21" i="3"/>
  <c r="J25" i="3"/>
  <c r="J17" i="3"/>
  <c r="J20" i="3"/>
  <c r="J14" i="3"/>
  <c r="J28" i="3"/>
  <c r="K34" i="3"/>
  <c r="K32" i="3"/>
</calcChain>
</file>

<file path=xl/sharedStrings.xml><?xml version="1.0" encoding="utf-8"?>
<sst xmlns="http://schemas.openxmlformats.org/spreadsheetml/2006/main" count="108" uniqueCount="58">
  <si>
    <t>　　　　　　　　　様邸　改修工事</t>
    <rPh sb="9" eb="10">
      <t>サマ</t>
    </rPh>
    <rPh sb="10" eb="11">
      <t>テイ</t>
    </rPh>
    <rPh sb="12" eb="16">
      <t>カイシュウコウジ</t>
    </rPh>
    <phoneticPr fontId="6"/>
  </si>
  <si>
    <t>介護保険　住宅改修　見積書</t>
    <rPh sb="0" eb="4">
      <t>カイゴホケン</t>
    </rPh>
    <rPh sb="5" eb="9">
      <t>ジュウタクカイシュウ</t>
    </rPh>
    <rPh sb="10" eb="13">
      <t>ミツモリショ</t>
    </rPh>
    <phoneticPr fontId="6"/>
  </si>
  <si>
    <t>改修の
種類</t>
    <rPh sb="0" eb="2">
      <t>カイシュウ</t>
    </rPh>
    <rPh sb="4" eb="6">
      <t>シュルイ</t>
    </rPh>
    <phoneticPr fontId="6"/>
  </si>
  <si>
    <t>改修部分</t>
    <rPh sb="0" eb="2">
      <t>カイシュウ</t>
    </rPh>
    <rPh sb="2" eb="4">
      <t>ブブン</t>
    </rPh>
    <phoneticPr fontId="6"/>
  </si>
  <si>
    <t>工事の名称</t>
    <rPh sb="0" eb="2">
      <t>コウジ</t>
    </rPh>
    <rPh sb="3" eb="5">
      <t>メイショウ</t>
    </rPh>
    <phoneticPr fontId="6"/>
  </si>
  <si>
    <t>数量
寸法</t>
    <rPh sb="0" eb="2">
      <t>スウリョウ</t>
    </rPh>
    <rPh sb="3" eb="5">
      <t>スンポウ</t>
    </rPh>
    <phoneticPr fontId="6"/>
  </si>
  <si>
    <t>単位</t>
    <rPh sb="0" eb="2">
      <t>タンイ</t>
    </rPh>
    <phoneticPr fontId="6"/>
  </si>
  <si>
    <t>単価</t>
    <rPh sb="0" eb="2">
      <t>タンカ</t>
    </rPh>
    <phoneticPr fontId="6"/>
  </si>
  <si>
    <t>金額</t>
    <rPh sb="0" eb="2">
      <t>キンガク</t>
    </rPh>
    <phoneticPr fontId="6"/>
  </si>
  <si>
    <t>算出根拠</t>
    <rPh sb="0" eb="4">
      <t>サンシュツコンキョ</t>
    </rPh>
    <phoneticPr fontId="6"/>
  </si>
  <si>
    <t>施工費合計</t>
    <rPh sb="0" eb="5">
      <t>セコウヒゴウケイ</t>
    </rPh>
    <phoneticPr fontId="6"/>
  </si>
  <si>
    <t>小計</t>
    <rPh sb="0" eb="2">
      <t>ショウケイ</t>
    </rPh>
    <phoneticPr fontId="6"/>
  </si>
  <si>
    <t>総合計</t>
    <rPh sb="0" eb="3">
      <t>ソウゴウケイ</t>
    </rPh>
    <phoneticPr fontId="6"/>
  </si>
  <si>
    <t>改修の種類：①手すりの取付け　②段差の解消　③滑りの解消等のための床または通路面の材料の変更　④扉の取替え　⑤便器の取り替え　⑥付帯工事</t>
    <rPh sb="0" eb="2">
      <t>カイシュウ</t>
    </rPh>
    <rPh sb="3" eb="5">
      <t>シュルイ</t>
    </rPh>
    <rPh sb="7" eb="8">
      <t>テ</t>
    </rPh>
    <rPh sb="11" eb="13">
      <t>トリツ</t>
    </rPh>
    <rPh sb="16" eb="18">
      <t>ダンサ</t>
    </rPh>
    <rPh sb="19" eb="21">
      <t>カイショウ</t>
    </rPh>
    <rPh sb="23" eb="24">
      <t>スベ</t>
    </rPh>
    <rPh sb="26" eb="28">
      <t>カイショウ</t>
    </rPh>
    <rPh sb="28" eb="29">
      <t>トウ</t>
    </rPh>
    <rPh sb="33" eb="34">
      <t>ユカ</t>
    </rPh>
    <rPh sb="37" eb="40">
      <t>ツウロメン</t>
    </rPh>
    <rPh sb="41" eb="43">
      <t>ザイリョウ</t>
    </rPh>
    <rPh sb="44" eb="46">
      <t>ヘンコウ</t>
    </rPh>
    <rPh sb="48" eb="49">
      <t>トビラ</t>
    </rPh>
    <rPh sb="50" eb="52">
      <t>トリカ</t>
    </rPh>
    <rPh sb="55" eb="57">
      <t>ベンキ</t>
    </rPh>
    <rPh sb="58" eb="59">
      <t>ト</t>
    </rPh>
    <rPh sb="60" eb="61">
      <t>カ</t>
    </rPh>
    <rPh sb="64" eb="68">
      <t>フタイコウジ</t>
    </rPh>
    <phoneticPr fontId="6"/>
  </si>
  <si>
    <t>合計：</t>
    <rPh sb="0" eb="2">
      <t>ゴウケイ</t>
    </rPh>
    <phoneticPr fontId="6"/>
  </si>
  <si>
    <t>円</t>
    <rPh sb="0" eb="1">
      <t>エン</t>
    </rPh>
    <phoneticPr fontId="5"/>
  </si>
  <si>
    <t>（うち介護保険対象：</t>
    <phoneticPr fontId="6"/>
  </si>
  <si>
    <t>円）</t>
    <phoneticPr fontId="5"/>
  </si>
  <si>
    <t>○</t>
  </si>
  <si>
    <t>○</t>
    <phoneticPr fontId="5"/>
  </si>
  <si>
    <t>✖</t>
  </si>
  <si>
    <t>✖</t>
    <phoneticPr fontId="5"/>
  </si>
  <si>
    <t>介護保険
対象※</t>
    <rPh sb="0" eb="4">
      <t>カイゴホケン</t>
    </rPh>
    <rPh sb="5" eb="7">
      <t>タイショウ</t>
    </rPh>
    <phoneticPr fontId="6"/>
  </si>
  <si>
    <t>部材</t>
    <rPh sb="0" eb="2">
      <t>ブザイ</t>
    </rPh>
    <phoneticPr fontId="6"/>
  </si>
  <si>
    <t>部材費合計</t>
    <rPh sb="0" eb="2">
      <t>ブザイ</t>
    </rPh>
    <rPh sb="2" eb="3">
      <t>ヒ</t>
    </rPh>
    <rPh sb="3" eb="5">
      <t>ゴウケイ</t>
    </rPh>
    <phoneticPr fontId="6"/>
  </si>
  <si>
    <t>按分率</t>
    <rPh sb="0" eb="3">
      <t>アンブンリツ</t>
    </rPh>
    <phoneticPr fontId="5"/>
  </si>
  <si>
    <t>介護保険対象部材費</t>
    <rPh sb="0" eb="4">
      <t>カイゴホケン</t>
    </rPh>
    <rPh sb="4" eb="6">
      <t>タイショウ</t>
    </rPh>
    <rPh sb="6" eb="9">
      <t>ブザイヒ</t>
    </rPh>
    <phoneticPr fontId="5"/>
  </si>
  <si>
    <t>介護保険対象施工費</t>
    <rPh sb="0" eb="6">
      <t>カイゴホケンタイショウ</t>
    </rPh>
    <rPh sb="6" eb="9">
      <t>セコウヒ</t>
    </rPh>
    <phoneticPr fontId="5"/>
  </si>
  <si>
    <t>消費税</t>
    <phoneticPr fontId="6"/>
  </si>
  <si>
    <t>中計</t>
    <rPh sb="0" eb="1">
      <t>ナカ</t>
    </rPh>
    <phoneticPr fontId="6"/>
  </si>
  <si>
    <t>介護保険対象諸経費</t>
    <rPh sb="0" eb="6">
      <t>カイゴホケンタイショウ</t>
    </rPh>
    <rPh sb="6" eb="9">
      <t>ショケイヒ</t>
    </rPh>
    <phoneticPr fontId="5"/>
  </si>
  <si>
    <t>②</t>
    <phoneticPr fontId="5"/>
  </si>
  <si>
    <t>浴室</t>
    <rPh sb="0" eb="2">
      <t>ヨクシツ</t>
    </rPh>
    <phoneticPr fontId="5"/>
  </si>
  <si>
    <t>浴室かさ上げ</t>
    <rPh sb="0" eb="2">
      <t>ヨクシツ</t>
    </rPh>
    <rPh sb="4" eb="5">
      <t>ア</t>
    </rPh>
    <phoneticPr fontId="5"/>
  </si>
  <si>
    <t>コンクリート打ち</t>
    <rPh sb="6" eb="7">
      <t>ウ</t>
    </rPh>
    <phoneticPr fontId="5"/>
  </si>
  <si>
    <t>㎡</t>
    <phoneticPr fontId="5"/>
  </si>
  <si>
    <t>浴槽</t>
    <rPh sb="0" eb="2">
      <t>ヨクソウ</t>
    </rPh>
    <phoneticPr fontId="5"/>
  </si>
  <si>
    <t>〇〇製　型番：～</t>
    <rPh sb="2" eb="3">
      <t>セイ</t>
    </rPh>
    <rPh sb="4" eb="6">
      <t>カタバン</t>
    </rPh>
    <phoneticPr fontId="5"/>
  </si>
  <si>
    <t>台</t>
    <rPh sb="0" eb="1">
      <t>ダイ</t>
    </rPh>
    <phoneticPr fontId="5"/>
  </si>
  <si>
    <t>床材変更</t>
    <rPh sb="0" eb="4">
      <t>ユカザイヘンコウ</t>
    </rPh>
    <phoneticPr fontId="5"/>
  </si>
  <si>
    <t>フロアタイル</t>
    <phoneticPr fontId="5"/>
  </si>
  <si>
    <t>給排水管配管工事</t>
    <rPh sb="0" eb="4">
      <t>キュウハイスイカン</t>
    </rPh>
    <rPh sb="4" eb="8">
      <t>ハイカンコウジ</t>
    </rPh>
    <phoneticPr fontId="5"/>
  </si>
  <si>
    <t>式</t>
    <rPh sb="0" eb="1">
      <t>シキ</t>
    </rPh>
    <phoneticPr fontId="5"/>
  </si>
  <si>
    <t>壁</t>
    <rPh sb="0" eb="1">
      <t>カベ</t>
    </rPh>
    <phoneticPr fontId="5"/>
  </si>
  <si>
    <t>I型手すり：〇製</t>
    <rPh sb="1" eb="2">
      <t>ガタ</t>
    </rPh>
    <rPh sb="2" eb="3">
      <t>テ</t>
    </rPh>
    <rPh sb="6" eb="8">
      <t>マルセイ</t>
    </rPh>
    <phoneticPr fontId="5"/>
  </si>
  <si>
    <t>本</t>
    <rPh sb="0" eb="1">
      <t>ホン</t>
    </rPh>
    <phoneticPr fontId="5"/>
  </si>
  <si>
    <t>L型手すり：〇製</t>
    <rPh sb="1" eb="2">
      <t>ガタ</t>
    </rPh>
    <rPh sb="2" eb="3">
      <t>テ</t>
    </rPh>
    <rPh sb="6" eb="8">
      <t>マルセイ</t>
    </rPh>
    <phoneticPr fontId="5"/>
  </si>
  <si>
    <t>ユニットバス部材</t>
    <rPh sb="6" eb="8">
      <t>ブザイ</t>
    </rPh>
    <phoneticPr fontId="5"/>
  </si>
  <si>
    <t>戸</t>
    <rPh sb="0" eb="1">
      <t>ト</t>
    </rPh>
    <phoneticPr fontId="5"/>
  </si>
  <si>
    <t>天井</t>
    <rPh sb="0" eb="2">
      <t>テンジョウ</t>
    </rPh>
    <phoneticPr fontId="5"/>
  </si>
  <si>
    <t>シャワー</t>
    <phoneticPr fontId="5"/>
  </si>
  <si>
    <t>鏡</t>
    <rPh sb="0" eb="1">
      <t>カガミ</t>
    </rPh>
    <phoneticPr fontId="5"/>
  </si>
  <si>
    <t>枚</t>
    <rPh sb="0" eb="1">
      <t>マイ</t>
    </rPh>
    <phoneticPr fontId="5"/>
  </si>
  <si>
    <t>諸経費合計</t>
    <rPh sb="0" eb="3">
      <t>ショケイヒ</t>
    </rPh>
    <rPh sb="3" eb="5">
      <t>ゴウケイ</t>
    </rPh>
    <phoneticPr fontId="6"/>
  </si>
  <si>
    <t>うち介護保険対象合計</t>
    <rPh sb="2" eb="6">
      <t>カイゴホケン</t>
    </rPh>
    <rPh sb="6" eb="8">
      <t>タイショウ</t>
    </rPh>
    <rPh sb="8" eb="10">
      <t>ゴウケイ</t>
    </rPh>
    <phoneticPr fontId="5"/>
  </si>
  <si>
    <t>消費税</t>
  </si>
  <si>
    <t>①</t>
    <phoneticPr fontId="5"/>
  </si>
  <si>
    <t>※青色セルのみ入力</t>
    <rPh sb="1" eb="3">
      <t>アオイロ</t>
    </rPh>
    <rPh sb="7" eb="9">
      <t>ニュウリョク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</si>
</sst>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>
    <font>
      <sz val="11"/>
      <color theme="1"/>
      <name val="Yu Gothic"/>
      <family val="2"/>
      <scheme val="minor"/>
    </font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BIZ UDゴシック"/>
      <family val="2"/>
      <charset val="128"/>
    </font>
    <font>
      <sz val="16"/>
      <color theme="1"/>
      <name val="BIZ UDゴシック"/>
      <family val="2"/>
      <charset val="128"/>
    </font>
    <font>
      <sz val="16"/>
      <color theme="1"/>
      <name val="BIZ UDゴシック"/>
      <family val="3"/>
      <charset val="128"/>
    </font>
    <font>
      <sz val="10"/>
      <color theme="1"/>
      <name val="BIZ UD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182">
    <xf numFmtId="0" fontId="0" fillId="0" borderId="0" xfId="0"/>
    <xf numFmtId="38" fontId="12" fillId="0" borderId="0" xfId="3" applyNumberFormat="1" applyFont="1" applyFill="1" applyAlignment="1" applyProtection="1">
      <alignment vertical="center"/>
    </xf>
    <xf numFmtId="38" fontId="12" fillId="0" borderId="1" xfId="3" applyNumberFormat="1" applyFont="1" applyFill="1" applyBorder="1" applyProtection="1">
      <alignment vertical="center"/>
    </xf>
    <xf numFmtId="9" fontId="0" fillId="0" borderId="17" xfId="2" applyFont="1" applyBorder="1" applyAlignment="1" applyProtection="1">
      <alignment horizontal="center" vertical="center"/>
    </xf>
    <xf numFmtId="38" fontId="0" fillId="0" borderId="23" xfId="4" applyFont="1" applyBorder="1" applyAlignment="1" applyProtection="1">
      <alignment horizontal="right" vertical="center"/>
    </xf>
    <xf numFmtId="38" fontId="0" fillId="3" borderId="34" xfId="4" applyFont="1" applyFill="1" applyBorder="1" applyAlignment="1" applyProtection="1">
      <alignment horizontal="right" vertical="center"/>
    </xf>
    <xf numFmtId="38" fontId="3" fillId="3" borderId="35" xfId="1" applyFont="1" applyFill="1" applyBorder="1" applyAlignment="1" applyProtection="1">
      <alignment horizontal="right" vertical="center"/>
    </xf>
    <xf numFmtId="38" fontId="3" fillId="3" borderId="18" xfId="1" applyFont="1" applyFill="1" applyBorder="1" applyAlignment="1" applyProtection="1">
      <alignment horizontal="right" vertical="center"/>
    </xf>
    <xf numFmtId="38" fontId="0" fillId="0" borderId="42" xfId="4" applyFont="1" applyBorder="1" applyAlignment="1" applyProtection="1">
      <alignment horizontal="right" vertical="center"/>
    </xf>
    <xf numFmtId="6" fontId="3" fillId="0" borderId="24" xfId="5" applyFont="1" applyBorder="1" applyAlignment="1" applyProtection="1">
      <alignment horizontal="center" vertical="center"/>
    </xf>
    <xf numFmtId="6" fontId="3" fillId="0" borderId="43" xfId="3" applyNumberFormat="1" applyBorder="1" applyAlignment="1" applyProtection="1">
      <alignment horizontal="center" vertical="center"/>
    </xf>
    <xf numFmtId="0" fontId="3" fillId="0" borderId="0" xfId="3" applyAlignment="1" applyProtection="1">
      <alignment horizontal="center" vertical="center"/>
      <protection locked="0"/>
    </xf>
    <xf numFmtId="38" fontId="0" fillId="0" borderId="0" xfId="4" applyFont="1" applyAlignment="1" applyProtection="1">
      <alignment horizontal="center" vertical="center"/>
      <protection locked="0"/>
    </xf>
    <xf numFmtId="38" fontId="0" fillId="0" borderId="0" xfId="4" applyFont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3" fillId="0" borderId="0" xfId="3" applyAlignment="1" applyProtection="1">
      <alignment vertical="center"/>
      <protection locked="0"/>
    </xf>
    <xf numFmtId="0" fontId="3" fillId="0" borderId="1" xfId="3" applyBorder="1" applyProtection="1">
      <alignment vertical="center"/>
      <protection locked="0"/>
    </xf>
    <xf numFmtId="38" fontId="0" fillId="0" borderId="1" xfId="4" applyFont="1" applyBorder="1" applyAlignment="1" applyProtection="1">
      <alignment vertical="center"/>
      <protection locked="0"/>
    </xf>
    <xf numFmtId="38" fontId="0" fillId="0" borderId="1" xfId="4" applyFont="1" applyBorder="1" applyAlignment="1" applyProtection="1">
      <alignment horizontal="center" vertical="center"/>
      <protection locked="0"/>
    </xf>
    <xf numFmtId="0" fontId="2" fillId="2" borderId="19" xfId="3" applyFont="1" applyFill="1" applyBorder="1" applyAlignment="1" applyProtection="1">
      <alignment horizontal="center" vertical="center"/>
      <protection locked="0"/>
    </xf>
    <xf numFmtId="0" fontId="2" fillId="2" borderId="16" xfId="3" applyFont="1" applyFill="1" applyBorder="1" applyAlignment="1" applyProtection="1">
      <alignment horizontal="center" vertical="center"/>
      <protection locked="0"/>
    </xf>
    <xf numFmtId="0" fontId="3" fillId="2" borderId="20" xfId="3" applyFill="1" applyBorder="1" applyAlignment="1" applyProtection="1">
      <alignment horizontal="center" vertical="center"/>
      <protection locked="0"/>
    </xf>
    <xf numFmtId="0" fontId="2" fillId="2" borderId="21" xfId="3" applyFont="1" applyFill="1" applyBorder="1" applyAlignment="1" applyProtection="1">
      <alignment horizontal="center" vertical="center"/>
      <protection locked="0"/>
    </xf>
    <xf numFmtId="38" fontId="0" fillId="2" borderId="22" xfId="4" applyFont="1" applyFill="1" applyBorder="1" applyAlignment="1" applyProtection="1">
      <alignment horizontal="center" vertical="center"/>
      <protection locked="0"/>
    </xf>
    <xf numFmtId="38" fontId="0" fillId="2" borderId="17" xfId="4" applyFont="1" applyFill="1" applyBorder="1" applyAlignment="1" applyProtection="1">
      <alignment horizontal="center" vertical="center"/>
      <protection locked="0"/>
    </xf>
    <xf numFmtId="0" fontId="3" fillId="2" borderId="24" xfId="3" applyFill="1" applyBorder="1" applyAlignment="1" applyProtection="1">
      <alignment horizontal="center" vertical="center"/>
      <protection locked="0"/>
    </xf>
    <xf numFmtId="0" fontId="3" fillId="2" borderId="19" xfId="3" applyFill="1" applyBorder="1" applyAlignment="1" applyProtection="1">
      <alignment horizontal="center" vertical="center"/>
      <protection locked="0"/>
    </xf>
    <xf numFmtId="0" fontId="3" fillId="2" borderId="17" xfId="3" applyFill="1" applyBorder="1" applyAlignment="1" applyProtection="1">
      <alignment horizontal="center" vertical="center"/>
      <protection locked="0"/>
    </xf>
    <xf numFmtId="0" fontId="2" fillId="2" borderId="15" xfId="3" applyFont="1" applyFill="1" applyBorder="1" applyAlignment="1" applyProtection="1">
      <alignment horizontal="center" vertical="center"/>
      <protection locked="0"/>
    </xf>
    <xf numFmtId="0" fontId="3" fillId="2" borderId="16" xfId="3" applyFill="1" applyBorder="1" applyAlignment="1" applyProtection="1">
      <alignment horizontal="center" vertical="center"/>
      <protection locked="0"/>
    </xf>
    <xf numFmtId="38" fontId="0" fillId="2" borderId="50" xfId="4" applyFont="1" applyFill="1" applyBorder="1" applyAlignment="1" applyProtection="1">
      <alignment horizontal="center" vertical="center"/>
      <protection locked="0"/>
    </xf>
    <xf numFmtId="0" fontId="3" fillId="2" borderId="15" xfId="3" applyFill="1" applyBorder="1" applyAlignment="1" applyProtection="1">
      <alignment horizontal="center" vertical="center"/>
      <protection locked="0"/>
    </xf>
    <xf numFmtId="0" fontId="3" fillId="2" borderId="25" xfId="3" applyFill="1" applyBorder="1" applyAlignment="1" applyProtection="1">
      <alignment horizontal="center" vertical="center"/>
      <protection locked="0"/>
    </xf>
    <xf numFmtId="0" fontId="3" fillId="2" borderId="26" xfId="3" applyFill="1" applyBorder="1" applyAlignment="1" applyProtection="1">
      <alignment horizontal="center" vertical="center"/>
      <protection locked="0"/>
    </xf>
    <xf numFmtId="0" fontId="3" fillId="2" borderId="27" xfId="3" applyFill="1" applyBorder="1" applyAlignment="1" applyProtection="1">
      <alignment horizontal="center" vertical="center"/>
      <protection locked="0"/>
    </xf>
    <xf numFmtId="0" fontId="3" fillId="2" borderId="21" xfId="3" applyFill="1" applyBorder="1" applyAlignment="1" applyProtection="1">
      <alignment horizontal="center" vertical="center"/>
      <protection locked="0"/>
    </xf>
    <xf numFmtId="38" fontId="0" fillId="2" borderId="28" xfId="4" applyFont="1" applyFill="1" applyBorder="1" applyAlignment="1" applyProtection="1">
      <alignment horizontal="center" vertical="center"/>
      <protection locked="0"/>
    </xf>
    <xf numFmtId="38" fontId="0" fillId="2" borderId="27" xfId="4" applyFont="1" applyFill="1" applyBorder="1" applyAlignment="1" applyProtection="1">
      <alignment horizontal="center" vertical="center"/>
      <protection locked="0"/>
    </xf>
    <xf numFmtId="0" fontId="3" fillId="2" borderId="30" xfId="3" applyFill="1" applyBorder="1" applyAlignment="1" applyProtection="1">
      <alignment horizontal="center" vertical="center"/>
      <protection locked="0"/>
    </xf>
    <xf numFmtId="0" fontId="3" fillId="0" borderId="31" xfId="3" applyBorder="1" applyAlignment="1" applyProtection="1">
      <alignment horizontal="center" vertical="center"/>
      <protection locked="0"/>
    </xf>
    <xf numFmtId="0" fontId="3" fillId="0" borderId="32" xfId="3" applyBorder="1" applyAlignment="1" applyProtection="1">
      <alignment horizontal="center" vertical="center"/>
      <protection locked="0"/>
    </xf>
    <xf numFmtId="38" fontId="11" fillId="0" borderId="33" xfId="4" applyFont="1" applyBorder="1" applyAlignment="1" applyProtection="1">
      <alignment horizontal="left" vertical="center"/>
      <protection locked="0"/>
    </xf>
    <xf numFmtId="38" fontId="0" fillId="0" borderId="33" xfId="4" applyFont="1" applyBorder="1" applyAlignment="1" applyProtection="1">
      <alignment horizontal="center" vertical="center"/>
      <protection locked="0"/>
    </xf>
    <xf numFmtId="0" fontId="3" fillId="0" borderId="36" xfId="3" applyBorder="1" applyAlignment="1" applyProtection="1">
      <alignment horizontal="center" vertical="center"/>
      <protection locked="0"/>
    </xf>
    <xf numFmtId="0" fontId="3" fillId="0" borderId="9" xfId="3" applyBorder="1" applyAlignment="1" applyProtection="1">
      <alignment horizontal="center" vertical="center"/>
      <protection locked="0"/>
    </xf>
    <xf numFmtId="0" fontId="3" fillId="0" borderId="10" xfId="3" applyBorder="1" applyAlignment="1" applyProtection="1">
      <alignment horizontal="center" vertical="center"/>
      <protection locked="0"/>
    </xf>
    <xf numFmtId="38" fontId="0" fillId="2" borderId="13" xfId="4" applyFont="1" applyFill="1" applyBorder="1" applyAlignment="1" applyProtection="1">
      <alignment horizontal="right" vertical="center"/>
      <protection locked="0"/>
    </xf>
    <xf numFmtId="38" fontId="11" fillId="0" borderId="44" xfId="4" applyFont="1" applyBorder="1" applyAlignment="1" applyProtection="1">
      <alignment horizontal="left" vertical="center"/>
      <protection locked="0"/>
    </xf>
    <xf numFmtId="38" fontId="0" fillId="0" borderId="44" xfId="4" applyFont="1" applyBorder="1" applyAlignment="1" applyProtection="1">
      <alignment horizontal="center" vertical="center"/>
      <protection locked="0"/>
    </xf>
    <xf numFmtId="0" fontId="3" fillId="0" borderId="0" xfId="3" applyBorder="1" applyAlignment="1" applyProtection="1">
      <alignment horizontal="center" vertical="center"/>
      <protection locked="0"/>
    </xf>
    <xf numFmtId="0" fontId="3" fillId="0" borderId="19" xfId="3" applyBorder="1" applyAlignment="1" applyProtection="1">
      <alignment horizontal="center" vertical="center"/>
      <protection locked="0"/>
    </xf>
    <xf numFmtId="0" fontId="3" fillId="0" borderId="16" xfId="3" applyBorder="1" applyAlignment="1" applyProtection="1">
      <alignment horizontal="center" vertical="center"/>
      <protection locked="0"/>
    </xf>
    <xf numFmtId="38" fontId="0" fillId="0" borderId="17" xfId="4" applyFont="1" applyBorder="1" applyAlignment="1" applyProtection="1">
      <alignment horizontal="center" vertical="center"/>
      <protection locked="0"/>
    </xf>
    <xf numFmtId="0" fontId="3" fillId="0" borderId="24" xfId="3" applyBorder="1" applyAlignment="1" applyProtection="1">
      <alignment horizontal="center" vertical="center"/>
      <protection locked="0"/>
    </xf>
    <xf numFmtId="38" fontId="0" fillId="2" borderId="23" xfId="4" applyFont="1" applyFill="1" applyBorder="1" applyAlignment="1" applyProtection="1">
      <alignment horizontal="right" vertical="center"/>
      <protection locked="0"/>
    </xf>
    <xf numFmtId="0" fontId="3" fillId="0" borderId="37" xfId="3" applyBorder="1" applyAlignment="1" applyProtection="1">
      <alignment horizontal="center" vertical="center"/>
      <protection locked="0"/>
    </xf>
    <xf numFmtId="0" fontId="3" fillId="0" borderId="38" xfId="3" applyBorder="1" applyAlignment="1" applyProtection="1">
      <alignment horizontal="center" vertical="center"/>
      <protection locked="0"/>
    </xf>
    <xf numFmtId="0" fontId="3" fillId="0" borderId="29" xfId="3" applyBorder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left" vertical="center"/>
      <protection locked="0"/>
    </xf>
    <xf numFmtId="0" fontId="3" fillId="0" borderId="5" xfId="3" applyBorder="1" applyAlignment="1" applyProtection="1">
      <alignment horizontal="center" vertical="center"/>
      <protection locked="0"/>
    </xf>
    <xf numFmtId="0" fontId="3" fillId="0" borderId="17" xfId="3" applyBorder="1" applyAlignment="1" applyProtection="1">
      <alignment horizontal="center" vertical="center"/>
      <protection locked="0"/>
    </xf>
    <xf numFmtId="0" fontId="3" fillId="0" borderId="14" xfId="3" applyBorder="1" applyAlignment="1" applyProtection="1">
      <alignment horizontal="center" vertical="center"/>
      <protection locked="0"/>
    </xf>
    <xf numFmtId="0" fontId="3" fillId="0" borderId="22" xfId="3" applyBorder="1" applyAlignment="1" applyProtection="1">
      <alignment horizontal="center" vertical="center"/>
      <protection locked="0"/>
    </xf>
    <xf numFmtId="0" fontId="3" fillId="0" borderId="0" xfId="3" applyAlignment="1" applyProtection="1">
      <alignment horizontal="left"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3" fillId="0" borderId="2" xfId="3" applyBorder="1" applyAlignment="1" applyProtection="1">
      <alignment horizontal="center" vertical="center" wrapText="1"/>
      <protection locked="0"/>
    </xf>
    <xf numFmtId="0" fontId="3" fillId="0" borderId="9" xfId="3" applyBorder="1" applyAlignment="1" applyProtection="1">
      <alignment horizontal="center" vertical="center"/>
      <protection locked="0"/>
    </xf>
    <xf numFmtId="0" fontId="3" fillId="0" borderId="3" xfId="3" applyBorder="1" applyAlignment="1" applyProtection="1">
      <alignment horizontal="center" vertical="center"/>
      <protection locked="0"/>
    </xf>
    <xf numFmtId="0" fontId="3" fillId="0" borderId="10" xfId="3" applyBorder="1" applyAlignment="1" applyProtection="1">
      <alignment horizontal="center" vertical="center"/>
      <protection locked="0"/>
    </xf>
    <xf numFmtId="0" fontId="1" fillId="0" borderId="3" xfId="3" applyFont="1" applyBorder="1" applyAlignment="1" applyProtection="1">
      <alignment horizontal="center" vertical="center"/>
      <protection locked="0"/>
    </xf>
    <xf numFmtId="0" fontId="3" fillId="0" borderId="4" xfId="3" applyBorder="1" applyAlignment="1" applyProtection="1">
      <alignment horizontal="center" vertical="center" wrapText="1"/>
      <protection locked="0"/>
    </xf>
    <xf numFmtId="0" fontId="3" fillId="0" borderId="11" xfId="3" applyBorder="1" applyAlignment="1" applyProtection="1">
      <alignment horizontal="center" vertical="center"/>
      <protection locked="0"/>
    </xf>
    <xf numFmtId="0" fontId="3" fillId="0" borderId="5" xfId="3" applyBorder="1" applyAlignment="1" applyProtection="1">
      <alignment horizontal="center" vertical="center"/>
      <protection locked="0"/>
    </xf>
    <xf numFmtId="38" fontId="0" fillId="0" borderId="6" xfId="4" applyFont="1" applyBorder="1" applyAlignment="1" applyProtection="1">
      <alignment horizontal="center" vertical="center"/>
      <protection locked="0"/>
    </xf>
    <xf numFmtId="38" fontId="0" fillId="0" borderId="12" xfId="4" applyFont="1" applyBorder="1" applyAlignment="1" applyProtection="1">
      <alignment horizontal="center" vertical="center"/>
      <protection locked="0"/>
    </xf>
    <xf numFmtId="38" fontId="0" fillId="0" borderId="7" xfId="4" applyFont="1" applyBorder="1" applyAlignment="1" applyProtection="1">
      <alignment horizontal="center" vertical="center"/>
      <protection locked="0"/>
    </xf>
    <xf numFmtId="38" fontId="0" fillId="0" borderId="13" xfId="4" applyFont="1" applyBorder="1" applyAlignment="1" applyProtection="1">
      <alignment horizontal="center" vertical="center"/>
      <protection locked="0"/>
    </xf>
    <xf numFmtId="38" fontId="0" fillId="0" borderId="45" xfId="4" applyFont="1" applyBorder="1" applyAlignment="1" applyProtection="1">
      <alignment horizontal="center" vertical="center" wrapText="1"/>
      <protection locked="0"/>
    </xf>
    <xf numFmtId="38" fontId="0" fillId="0" borderId="46" xfId="4" applyFont="1" applyBorder="1" applyAlignment="1" applyProtection="1">
      <alignment horizontal="center" vertical="center"/>
      <protection locked="0"/>
    </xf>
    <xf numFmtId="38" fontId="0" fillId="0" borderId="47" xfId="4" applyFont="1" applyBorder="1" applyAlignment="1" applyProtection="1">
      <alignment horizontal="center" vertical="center" wrapText="1"/>
      <protection locked="0"/>
    </xf>
    <xf numFmtId="38" fontId="0" fillId="0" borderId="10" xfId="4" applyFont="1" applyBorder="1" applyAlignment="1" applyProtection="1">
      <alignment horizontal="center" vertical="center"/>
      <protection locked="0"/>
    </xf>
    <xf numFmtId="0" fontId="3" fillId="0" borderId="8" xfId="3" applyBorder="1" applyAlignment="1" applyProtection="1">
      <alignment horizontal="center" vertical="center"/>
      <protection locked="0"/>
    </xf>
    <xf numFmtId="0" fontId="3" fillId="0" borderId="18" xfId="3" applyBorder="1" applyAlignment="1" applyProtection="1">
      <alignment horizontal="center" vertical="center"/>
      <protection locked="0"/>
    </xf>
    <xf numFmtId="0" fontId="3" fillId="0" borderId="48" xfId="3" applyBorder="1" applyAlignment="1" applyProtection="1">
      <alignment horizontal="center" vertical="center"/>
      <protection locked="0"/>
    </xf>
    <xf numFmtId="0" fontId="3" fillId="0" borderId="36" xfId="3" applyBorder="1" applyAlignment="1" applyProtection="1">
      <alignment horizontal="center" vertical="center"/>
      <protection locked="0"/>
    </xf>
    <xf numFmtId="0" fontId="3" fillId="0" borderId="49" xfId="3" applyBorder="1" applyAlignment="1" applyProtection="1">
      <alignment horizontal="center" vertical="center"/>
      <protection locked="0"/>
    </xf>
    <xf numFmtId="0" fontId="3" fillId="0" borderId="39" xfId="3" applyBorder="1" applyAlignment="1" applyProtection="1">
      <alignment horizontal="center" vertical="center"/>
      <protection locked="0"/>
    </xf>
    <xf numFmtId="0" fontId="3" fillId="0" borderId="40" xfId="3" applyBorder="1" applyAlignment="1" applyProtection="1">
      <alignment horizontal="center" vertical="center"/>
      <protection locked="0"/>
    </xf>
    <xf numFmtId="0" fontId="3" fillId="0" borderId="41" xfId="3" applyBorder="1" applyAlignment="1" applyProtection="1">
      <alignment horizontal="center" vertical="center"/>
      <protection locked="0"/>
    </xf>
    <xf numFmtId="38" fontId="13" fillId="0" borderId="51" xfId="4" applyFont="1" applyBorder="1" applyAlignment="1" applyProtection="1">
      <alignment horizontal="center" vertical="center"/>
      <protection locked="0"/>
    </xf>
    <xf numFmtId="38" fontId="13" fillId="0" borderId="41" xfId="4" applyFont="1" applyBorder="1" applyAlignment="1" applyProtection="1">
      <alignment horizontal="center" vertical="center"/>
      <protection locked="0"/>
    </xf>
    <xf numFmtId="0" fontId="2" fillId="0" borderId="17" xfId="3" applyFont="1" applyBorder="1" applyAlignment="1" applyProtection="1">
      <alignment horizontal="center" vertical="center"/>
      <protection locked="0"/>
    </xf>
    <xf numFmtId="38" fontId="0" fillId="0" borderId="52" xfId="4" applyFont="1" applyBorder="1" applyAlignment="1" applyProtection="1">
      <alignment horizontal="center" vertical="center"/>
      <protection locked="0"/>
    </xf>
    <xf numFmtId="38" fontId="0" fillId="0" borderId="22" xfId="4" applyFont="1" applyBorder="1" applyAlignment="1" applyProtection="1">
      <alignment horizontal="center" vertical="center"/>
      <protection locked="0"/>
    </xf>
    <xf numFmtId="0" fontId="3" fillId="0" borderId="0" xfId="3" applyAlignment="1" applyProtection="1">
      <alignment horizontal="center" vertical="center"/>
    </xf>
    <xf numFmtId="38" fontId="0" fillId="0" borderId="0" xfId="4" applyFont="1" applyAlignment="1" applyProtection="1">
      <alignment horizontal="center" vertical="center"/>
    </xf>
    <xf numFmtId="38" fontId="0" fillId="0" borderId="0" xfId="4" applyFont="1" applyBorder="1" applyAlignment="1" applyProtection="1">
      <alignment horizontal="center" vertical="center"/>
    </xf>
    <xf numFmtId="0" fontId="3" fillId="0" borderId="0" xfId="3" applyAlignment="1" applyProtection="1">
      <alignment horizontal="left" vertical="center"/>
    </xf>
    <xf numFmtId="0" fontId="10" fillId="0" borderId="0" xfId="3" applyFont="1" applyAlignment="1" applyProtection="1">
      <alignment horizontal="center" vertical="center"/>
    </xf>
    <xf numFmtId="0" fontId="7" fillId="0" borderId="0" xfId="3" applyFont="1" applyAlignment="1" applyProtection="1">
      <alignment horizontal="center" vertical="center"/>
    </xf>
    <xf numFmtId="0" fontId="8" fillId="0" borderId="0" xfId="3" applyFont="1" applyAlignment="1" applyProtection="1">
      <alignment horizontal="center" vertical="center"/>
    </xf>
    <xf numFmtId="0" fontId="8" fillId="0" borderId="0" xfId="3" applyFont="1" applyAlignment="1" applyProtection="1">
      <alignment horizontal="center" vertical="center"/>
    </xf>
    <xf numFmtId="0" fontId="3" fillId="0" borderId="0" xfId="3" applyAlignment="1" applyProtection="1">
      <alignment vertical="center"/>
    </xf>
    <xf numFmtId="0" fontId="3" fillId="0" borderId="1" xfId="3" applyBorder="1" applyProtection="1">
      <alignment vertical="center"/>
    </xf>
    <xf numFmtId="38" fontId="0" fillId="0" borderId="1" xfId="4" applyFont="1" applyBorder="1" applyAlignment="1" applyProtection="1">
      <alignment vertical="center"/>
    </xf>
    <xf numFmtId="38" fontId="0" fillId="0" borderId="1" xfId="4" applyFont="1" applyBorder="1" applyAlignment="1" applyProtection="1">
      <alignment horizontal="center" vertical="center"/>
    </xf>
    <xf numFmtId="0" fontId="3" fillId="0" borderId="2" xfId="3" applyBorder="1" applyAlignment="1" applyProtection="1">
      <alignment horizontal="center" vertical="center" wrapText="1"/>
    </xf>
    <xf numFmtId="0" fontId="3" fillId="0" borderId="3" xfId="3" applyBorder="1" applyAlignment="1" applyProtection="1">
      <alignment horizontal="center" vertical="center"/>
    </xf>
    <xf numFmtId="0" fontId="1" fillId="0" borderId="3" xfId="3" applyFont="1" applyBorder="1" applyAlignment="1" applyProtection="1">
      <alignment horizontal="center" vertical="center"/>
    </xf>
    <xf numFmtId="0" fontId="3" fillId="0" borderId="4" xfId="3" applyBorder="1" applyAlignment="1" applyProtection="1">
      <alignment horizontal="center" vertical="center" wrapText="1"/>
    </xf>
    <xf numFmtId="0" fontId="3" fillId="0" borderId="5" xfId="3" applyBorder="1" applyAlignment="1" applyProtection="1">
      <alignment horizontal="center" vertical="center"/>
    </xf>
    <xf numFmtId="38" fontId="0" fillId="0" borderId="6" xfId="4" applyFont="1" applyBorder="1" applyAlignment="1" applyProtection="1">
      <alignment horizontal="center" vertical="center"/>
    </xf>
    <xf numFmtId="38" fontId="0" fillId="0" borderId="7" xfId="4" applyFont="1" applyBorder="1" applyAlignment="1" applyProtection="1">
      <alignment horizontal="center" vertical="center"/>
    </xf>
    <xf numFmtId="38" fontId="0" fillId="0" borderId="45" xfId="4" applyFont="1" applyBorder="1" applyAlignment="1" applyProtection="1">
      <alignment horizontal="center" vertical="center" wrapText="1"/>
    </xf>
    <xf numFmtId="38" fontId="0" fillId="0" borderId="47" xfId="4" applyFont="1" applyBorder="1" applyAlignment="1" applyProtection="1">
      <alignment horizontal="center" vertical="center" wrapText="1"/>
    </xf>
    <xf numFmtId="0" fontId="3" fillId="0" borderId="8" xfId="3" applyBorder="1" applyAlignment="1" applyProtection="1">
      <alignment horizontal="center" vertical="center"/>
    </xf>
    <xf numFmtId="0" fontId="3" fillId="0" borderId="9" xfId="3" applyBorder="1" applyAlignment="1" applyProtection="1">
      <alignment horizontal="center" vertical="center"/>
    </xf>
    <xf numFmtId="0" fontId="3" fillId="0" borderId="10" xfId="3" applyBorder="1" applyAlignment="1" applyProtection="1">
      <alignment horizontal="center" vertical="center"/>
    </xf>
    <xf numFmtId="0" fontId="3" fillId="0" borderId="11" xfId="3" applyBorder="1" applyAlignment="1" applyProtection="1">
      <alignment horizontal="center" vertical="center"/>
    </xf>
    <xf numFmtId="38" fontId="0" fillId="0" borderId="12" xfId="4" applyFont="1" applyBorder="1" applyAlignment="1" applyProtection="1">
      <alignment horizontal="center" vertical="center"/>
    </xf>
    <xf numFmtId="38" fontId="0" fillId="0" borderId="13" xfId="4" applyFont="1" applyBorder="1" applyAlignment="1" applyProtection="1">
      <alignment horizontal="center" vertical="center"/>
    </xf>
    <xf numFmtId="38" fontId="0" fillId="0" borderId="46" xfId="4" applyFont="1" applyBorder="1" applyAlignment="1" applyProtection="1">
      <alignment horizontal="center" vertical="center"/>
    </xf>
    <xf numFmtId="38" fontId="0" fillId="0" borderId="10" xfId="4" applyFont="1" applyBorder="1" applyAlignment="1" applyProtection="1">
      <alignment horizontal="center" vertical="center"/>
    </xf>
    <xf numFmtId="0" fontId="3" fillId="0" borderId="18" xfId="3" applyBorder="1" applyAlignment="1" applyProtection="1">
      <alignment horizontal="center" vertical="center"/>
    </xf>
    <xf numFmtId="0" fontId="2" fillId="2" borderId="19" xfId="3" applyFont="1" applyFill="1" applyBorder="1" applyAlignment="1" applyProtection="1">
      <alignment horizontal="center" vertical="center"/>
    </xf>
    <xf numFmtId="0" fontId="2" fillId="2" borderId="16" xfId="3" applyFont="1" applyFill="1" applyBorder="1" applyAlignment="1" applyProtection="1">
      <alignment horizontal="center" vertical="center"/>
    </xf>
    <xf numFmtId="0" fontId="3" fillId="2" borderId="20" xfId="3" applyFill="1" applyBorder="1" applyAlignment="1" applyProtection="1">
      <alignment horizontal="center" vertical="center"/>
    </xf>
    <xf numFmtId="0" fontId="2" fillId="2" borderId="21" xfId="3" applyFont="1" applyFill="1" applyBorder="1" applyAlignment="1" applyProtection="1">
      <alignment horizontal="center" vertical="center"/>
    </xf>
    <xf numFmtId="38" fontId="0" fillId="2" borderId="22" xfId="4" applyFont="1" applyFill="1" applyBorder="1" applyAlignment="1" applyProtection="1">
      <alignment horizontal="center" vertical="center"/>
    </xf>
    <xf numFmtId="38" fontId="0" fillId="2" borderId="17" xfId="4" applyFont="1" applyFill="1" applyBorder="1" applyAlignment="1" applyProtection="1">
      <alignment horizontal="center" vertical="center"/>
    </xf>
    <xf numFmtId="0" fontId="3" fillId="2" borderId="24" xfId="3" applyFill="1" applyBorder="1" applyAlignment="1" applyProtection="1">
      <alignment horizontal="center" vertical="center"/>
    </xf>
    <xf numFmtId="0" fontId="3" fillId="2" borderId="19" xfId="3" applyFill="1" applyBorder="1" applyAlignment="1" applyProtection="1">
      <alignment horizontal="center" vertical="center"/>
    </xf>
    <xf numFmtId="0" fontId="3" fillId="2" borderId="17" xfId="3" applyFill="1" applyBorder="1" applyAlignment="1" applyProtection="1">
      <alignment horizontal="center" vertical="center"/>
    </xf>
    <xf numFmtId="0" fontId="2" fillId="2" borderId="15" xfId="3" applyFont="1" applyFill="1" applyBorder="1" applyAlignment="1" applyProtection="1">
      <alignment horizontal="center" vertical="center"/>
    </xf>
    <xf numFmtId="0" fontId="3" fillId="2" borderId="16" xfId="3" applyFill="1" applyBorder="1" applyAlignment="1" applyProtection="1">
      <alignment horizontal="center" vertical="center"/>
    </xf>
    <xf numFmtId="38" fontId="0" fillId="2" borderId="50" xfId="4" applyFont="1" applyFill="1" applyBorder="1" applyAlignment="1" applyProtection="1">
      <alignment horizontal="center" vertical="center"/>
    </xf>
    <xf numFmtId="0" fontId="3" fillId="2" borderId="15" xfId="3" applyFill="1" applyBorder="1" applyAlignment="1" applyProtection="1">
      <alignment horizontal="center" vertical="center"/>
    </xf>
    <xf numFmtId="0" fontId="1" fillId="2" borderId="19" xfId="3" applyFont="1" applyFill="1" applyBorder="1" applyAlignment="1" applyProtection="1">
      <alignment horizontal="center" vertical="center"/>
    </xf>
    <xf numFmtId="0" fontId="3" fillId="2" borderId="25" xfId="3" applyFill="1" applyBorder="1" applyAlignment="1" applyProtection="1">
      <alignment horizontal="center" vertical="center"/>
    </xf>
    <xf numFmtId="0" fontId="3" fillId="2" borderId="26" xfId="3" applyFill="1" applyBorder="1" applyAlignment="1" applyProtection="1">
      <alignment horizontal="center" vertical="center"/>
    </xf>
    <xf numFmtId="0" fontId="3" fillId="2" borderId="27" xfId="3" applyFill="1" applyBorder="1" applyAlignment="1" applyProtection="1">
      <alignment horizontal="center" vertical="center"/>
    </xf>
    <xf numFmtId="0" fontId="3" fillId="2" borderId="21" xfId="3" applyFill="1" applyBorder="1" applyAlignment="1" applyProtection="1">
      <alignment horizontal="center" vertical="center"/>
    </xf>
    <xf numFmtId="38" fontId="0" fillId="2" borderId="28" xfId="4" applyFont="1" applyFill="1" applyBorder="1" applyAlignment="1" applyProtection="1">
      <alignment horizontal="center" vertical="center"/>
    </xf>
    <xf numFmtId="38" fontId="0" fillId="2" borderId="27" xfId="4" applyFont="1" applyFill="1" applyBorder="1" applyAlignment="1" applyProtection="1">
      <alignment horizontal="center" vertical="center"/>
    </xf>
    <xf numFmtId="0" fontId="3" fillId="2" borderId="30" xfId="3" applyFill="1" applyBorder="1" applyAlignment="1" applyProtection="1">
      <alignment horizontal="center" vertical="center"/>
    </xf>
    <xf numFmtId="0" fontId="3" fillId="0" borderId="31" xfId="3" applyBorder="1" applyAlignment="1" applyProtection="1">
      <alignment horizontal="center" vertical="center"/>
    </xf>
    <xf numFmtId="0" fontId="3" fillId="0" borderId="32" xfId="3" applyBorder="1" applyAlignment="1" applyProtection="1">
      <alignment horizontal="center" vertical="center"/>
    </xf>
    <xf numFmtId="0" fontId="3" fillId="0" borderId="48" xfId="3" applyBorder="1" applyAlignment="1" applyProtection="1">
      <alignment horizontal="center" vertical="center"/>
    </xf>
    <xf numFmtId="0" fontId="3" fillId="0" borderId="36" xfId="3" applyBorder="1" applyAlignment="1" applyProtection="1">
      <alignment horizontal="center" vertical="center"/>
    </xf>
    <xf numFmtId="0" fontId="3" fillId="0" borderId="49" xfId="3" applyBorder="1" applyAlignment="1" applyProtection="1">
      <alignment horizontal="center" vertical="center"/>
    </xf>
    <xf numFmtId="38" fontId="11" fillId="0" borderId="33" xfId="4" applyFont="1" applyBorder="1" applyAlignment="1" applyProtection="1">
      <alignment horizontal="left" vertical="center"/>
    </xf>
    <xf numFmtId="38" fontId="0" fillId="0" borderId="33" xfId="4" applyFont="1" applyBorder="1" applyAlignment="1" applyProtection="1">
      <alignment horizontal="center" vertical="center"/>
    </xf>
    <xf numFmtId="0" fontId="3" fillId="0" borderId="36" xfId="3" applyBorder="1" applyAlignment="1" applyProtection="1">
      <alignment horizontal="center" vertical="center"/>
    </xf>
    <xf numFmtId="0" fontId="3" fillId="0" borderId="9" xfId="3" applyBorder="1" applyAlignment="1" applyProtection="1">
      <alignment horizontal="center" vertical="center"/>
    </xf>
    <xf numFmtId="0" fontId="3" fillId="0" borderId="10" xfId="3" applyBorder="1" applyAlignment="1" applyProtection="1">
      <alignment horizontal="center" vertical="center"/>
    </xf>
    <xf numFmtId="0" fontId="3" fillId="0" borderId="17" xfId="3" applyBorder="1" applyAlignment="1" applyProtection="1">
      <alignment horizontal="center" vertical="center"/>
    </xf>
    <xf numFmtId="0" fontId="3" fillId="0" borderId="14" xfId="3" applyBorder="1" applyAlignment="1" applyProtection="1">
      <alignment horizontal="center" vertical="center"/>
    </xf>
    <xf numFmtId="0" fontId="3" fillId="0" borderId="22" xfId="3" applyBorder="1" applyAlignment="1" applyProtection="1">
      <alignment horizontal="center" vertical="center"/>
    </xf>
    <xf numFmtId="38" fontId="0" fillId="2" borderId="13" xfId="4" applyFont="1" applyFill="1" applyBorder="1" applyAlignment="1" applyProtection="1">
      <alignment horizontal="right" vertical="center"/>
    </xf>
    <xf numFmtId="38" fontId="11" fillId="0" borderId="44" xfId="4" applyFont="1" applyBorder="1" applyAlignment="1" applyProtection="1">
      <alignment horizontal="left" vertical="center"/>
    </xf>
    <xf numFmtId="38" fontId="0" fillId="0" borderId="44" xfId="4" applyFont="1" applyBorder="1" applyAlignment="1" applyProtection="1">
      <alignment horizontal="center" vertical="center"/>
    </xf>
    <xf numFmtId="0" fontId="3" fillId="0" borderId="0" xfId="3" applyBorder="1" applyAlignment="1" applyProtection="1">
      <alignment horizontal="center" vertical="center"/>
    </xf>
    <xf numFmtId="0" fontId="3" fillId="0" borderId="19" xfId="3" applyBorder="1" applyAlignment="1" applyProtection="1">
      <alignment horizontal="center" vertical="center"/>
    </xf>
    <xf numFmtId="0" fontId="3" fillId="0" borderId="16" xfId="3" applyBorder="1" applyAlignment="1" applyProtection="1">
      <alignment horizontal="center" vertical="center"/>
    </xf>
    <xf numFmtId="38" fontId="0" fillId="0" borderId="17" xfId="4" applyFont="1" applyBorder="1" applyAlignment="1" applyProtection="1">
      <alignment horizontal="center" vertical="center"/>
    </xf>
    <xf numFmtId="0" fontId="3" fillId="0" borderId="24" xfId="3" applyBorder="1" applyAlignment="1" applyProtection="1">
      <alignment horizontal="center" vertical="center"/>
    </xf>
    <xf numFmtId="0" fontId="2" fillId="0" borderId="17" xfId="3" applyFont="1" applyBorder="1" applyAlignment="1" applyProtection="1">
      <alignment horizontal="center" vertical="center"/>
    </xf>
    <xf numFmtId="38" fontId="0" fillId="2" borderId="23" xfId="4" applyFont="1" applyFill="1" applyBorder="1" applyAlignment="1" applyProtection="1">
      <alignment horizontal="right" vertical="center"/>
    </xf>
    <xf numFmtId="38" fontId="0" fillId="0" borderId="52" xfId="4" applyFont="1" applyBorder="1" applyAlignment="1" applyProtection="1">
      <alignment horizontal="center" vertical="center"/>
    </xf>
    <xf numFmtId="38" fontId="0" fillId="0" borderId="22" xfId="4" applyFont="1" applyBorder="1" applyAlignment="1" applyProtection="1">
      <alignment horizontal="center" vertical="center"/>
    </xf>
    <xf numFmtId="0" fontId="3" fillId="0" borderId="37" xfId="3" applyBorder="1" applyAlignment="1" applyProtection="1">
      <alignment horizontal="center" vertical="center"/>
    </xf>
    <xf numFmtId="0" fontId="3" fillId="0" borderId="38" xfId="3" applyBorder="1" applyAlignment="1" applyProtection="1">
      <alignment horizontal="center" vertical="center"/>
    </xf>
    <xf numFmtId="0" fontId="3" fillId="0" borderId="39" xfId="3" applyBorder="1" applyAlignment="1" applyProtection="1">
      <alignment horizontal="center" vertical="center"/>
    </xf>
    <xf numFmtId="0" fontId="3" fillId="0" borderId="40" xfId="3" applyBorder="1" applyAlignment="1" applyProtection="1">
      <alignment horizontal="center" vertical="center"/>
    </xf>
    <xf numFmtId="0" fontId="3" fillId="0" borderId="41" xfId="3" applyBorder="1" applyAlignment="1" applyProtection="1">
      <alignment horizontal="center" vertical="center"/>
    </xf>
    <xf numFmtId="38" fontId="13" fillId="0" borderId="51" xfId="4" applyFont="1" applyBorder="1" applyAlignment="1" applyProtection="1">
      <alignment horizontal="center" vertical="center"/>
    </xf>
    <xf numFmtId="38" fontId="13" fillId="0" borderId="41" xfId="4" applyFont="1" applyBorder="1" applyAlignment="1" applyProtection="1">
      <alignment horizontal="center" vertical="center"/>
    </xf>
    <xf numFmtId="0" fontId="3" fillId="0" borderId="29" xfId="3" applyBorder="1" applyAlignment="1" applyProtection="1">
      <alignment horizontal="center" vertical="center"/>
    </xf>
    <xf numFmtId="0" fontId="9" fillId="0" borderId="0" xfId="3" applyFont="1" applyAlignment="1" applyProtection="1">
      <alignment horizontal="left" vertical="center"/>
    </xf>
    <xf numFmtId="0" fontId="3" fillId="0" borderId="5" xfId="3" applyBorder="1" applyAlignment="1" applyProtection="1">
      <alignment horizontal="center" vertical="center"/>
    </xf>
  </cellXfs>
  <cellStyles count="6">
    <cellStyle name="パーセント" xfId="2" builtinId="5"/>
    <cellStyle name="桁区切り" xfId="1" builtinId="6"/>
    <cellStyle name="桁区切り 2" xfId="4" xr:uid="{BCB3B908-DA15-4F72-9552-2AADC81E1CB2}"/>
    <cellStyle name="通貨" xfId="5" builtinId="7"/>
    <cellStyle name="標準" xfId="0" builtinId="0"/>
    <cellStyle name="標準 2" xfId="3" xr:uid="{04452496-030A-4580-9549-A6849236F2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B48B-DD21-4F6C-B69A-ED9299CD87E9}">
  <sheetPr>
    <pageSetUpPr fitToPage="1"/>
  </sheetPr>
  <dimension ref="A1:P38"/>
  <sheetViews>
    <sheetView view="pageBreakPreview" topLeftCell="A4" zoomScale="85" zoomScaleNormal="68" zoomScaleSheetLayoutView="85" workbookViewId="0">
      <selection activeCell="D6" sqref="D6"/>
    </sheetView>
  </sheetViews>
  <sheetFormatPr defaultRowHeight="18.75"/>
  <cols>
    <col min="1" max="1" width="6.625" style="96" customWidth="1"/>
    <col min="2" max="2" width="14" style="96" customWidth="1"/>
    <col min="3" max="3" width="19.75" style="96" customWidth="1"/>
    <col min="4" max="4" width="21.75" style="96" customWidth="1"/>
    <col min="5" max="5" width="6.625" style="96" customWidth="1"/>
    <col min="6" max="6" width="5.625" style="181" customWidth="1"/>
    <col min="7" max="7" width="8.625" style="97" customWidth="1"/>
    <col min="8" max="10" width="9.75" style="98" customWidth="1"/>
    <col min="11" max="11" width="21" style="96" customWidth="1"/>
    <col min="12" max="16384" width="9" style="96"/>
  </cols>
  <sheetData>
    <row r="1" spans="1:16">
      <c r="F1" s="96"/>
      <c r="P1" s="96" t="s">
        <v>19</v>
      </c>
    </row>
    <row r="2" spans="1:16">
      <c r="F2" s="96"/>
      <c r="K2" s="99"/>
      <c r="P2" s="100" t="s">
        <v>21</v>
      </c>
    </row>
    <row r="3" spans="1:16">
      <c r="A3" s="99" t="s">
        <v>0</v>
      </c>
      <c r="B3" s="99"/>
      <c r="C3" s="99"/>
      <c r="F3" s="96"/>
      <c r="K3" s="99"/>
    </row>
    <row r="4" spans="1:16">
      <c r="D4" s="101" t="s">
        <v>1</v>
      </c>
      <c r="E4" s="102"/>
      <c r="F4" s="102"/>
      <c r="G4" s="102"/>
      <c r="H4" s="102"/>
      <c r="I4" s="103"/>
      <c r="J4" s="103"/>
      <c r="K4" s="99"/>
    </row>
    <row r="5" spans="1:16">
      <c r="A5" s="104" t="s">
        <v>14</v>
      </c>
      <c r="B5" s="104"/>
      <c r="C5" s="1">
        <f>H37</f>
        <v>1593350</v>
      </c>
      <c r="D5" s="104" t="s">
        <v>15</v>
      </c>
      <c r="F5" s="96"/>
      <c r="H5" s="97"/>
      <c r="I5" s="97"/>
      <c r="J5" s="97"/>
    </row>
    <row r="6" spans="1:16" ht="19.5" thickBot="1">
      <c r="A6" s="105" t="s">
        <v>16</v>
      </c>
      <c r="B6" s="105"/>
      <c r="C6" s="2">
        <f>K37</f>
        <v>314439.01629450812</v>
      </c>
      <c r="D6" s="105" t="s">
        <v>17</v>
      </c>
      <c r="E6" s="105"/>
      <c r="F6" s="105"/>
      <c r="G6" s="106"/>
      <c r="H6" s="107"/>
      <c r="I6" s="98" t="s">
        <v>57</v>
      </c>
    </row>
    <row r="7" spans="1:16" ht="22.5" customHeight="1">
      <c r="A7" s="108" t="s">
        <v>2</v>
      </c>
      <c r="B7" s="109" t="s">
        <v>3</v>
      </c>
      <c r="C7" s="109" t="s">
        <v>4</v>
      </c>
      <c r="D7" s="110" t="s">
        <v>23</v>
      </c>
      <c r="E7" s="111" t="s">
        <v>5</v>
      </c>
      <c r="F7" s="112" t="s">
        <v>6</v>
      </c>
      <c r="G7" s="113" t="s">
        <v>7</v>
      </c>
      <c r="H7" s="114" t="s">
        <v>8</v>
      </c>
      <c r="I7" s="115" t="s">
        <v>22</v>
      </c>
      <c r="J7" s="116" t="s">
        <v>25</v>
      </c>
      <c r="K7" s="117" t="s">
        <v>9</v>
      </c>
    </row>
    <row r="8" spans="1:16" ht="16.5" customHeight="1">
      <c r="A8" s="118"/>
      <c r="B8" s="119"/>
      <c r="C8" s="119"/>
      <c r="D8" s="119"/>
      <c r="E8" s="120"/>
      <c r="F8" s="112"/>
      <c r="G8" s="121"/>
      <c r="H8" s="122"/>
      <c r="I8" s="123"/>
      <c r="J8" s="124"/>
      <c r="K8" s="125"/>
    </row>
    <row r="9" spans="1:16" ht="20.100000000000001" customHeight="1">
      <c r="A9" s="126" t="s">
        <v>31</v>
      </c>
      <c r="B9" s="127" t="s">
        <v>32</v>
      </c>
      <c r="C9" s="127" t="s">
        <v>33</v>
      </c>
      <c r="D9" s="127" t="s">
        <v>34</v>
      </c>
      <c r="E9" s="128">
        <v>2.5</v>
      </c>
      <c r="F9" s="129" t="s">
        <v>35</v>
      </c>
      <c r="G9" s="130">
        <v>10000</v>
      </c>
      <c r="H9" s="4">
        <f>E9*G9</f>
        <v>25000</v>
      </c>
      <c r="I9" s="131" t="s">
        <v>18</v>
      </c>
      <c r="J9" s="3">
        <f>H9/$H$31</f>
        <v>3.0175015087507542E-2</v>
      </c>
      <c r="K9" s="132"/>
    </row>
    <row r="10" spans="1:16" ht="20.100000000000001" customHeight="1">
      <c r="A10" s="133"/>
      <c r="B10" s="127"/>
      <c r="C10" s="127" t="s">
        <v>36</v>
      </c>
      <c r="D10" s="127" t="s">
        <v>37</v>
      </c>
      <c r="E10" s="134">
        <v>1</v>
      </c>
      <c r="F10" s="135" t="s">
        <v>38</v>
      </c>
      <c r="G10" s="130">
        <v>50000</v>
      </c>
      <c r="H10" s="4">
        <f t="shared" ref="H10:H30" si="0">E10*G10</f>
        <v>50000</v>
      </c>
      <c r="I10" s="131" t="s">
        <v>18</v>
      </c>
      <c r="J10" s="3">
        <f t="shared" ref="J10:J30" si="1">H10/$H$31</f>
        <v>6.0350030175015085E-2</v>
      </c>
      <c r="K10" s="132"/>
    </row>
    <row r="11" spans="1:16" ht="20.100000000000001" customHeight="1">
      <c r="A11" s="133"/>
      <c r="B11" s="136"/>
      <c r="C11" s="127" t="s">
        <v>39</v>
      </c>
      <c r="D11" s="127" t="s">
        <v>40</v>
      </c>
      <c r="E11" s="134">
        <v>1.5</v>
      </c>
      <c r="F11" s="135" t="s">
        <v>35</v>
      </c>
      <c r="G11" s="130">
        <v>15000</v>
      </c>
      <c r="H11" s="4">
        <f t="shared" si="0"/>
        <v>22500</v>
      </c>
      <c r="I11" s="131" t="s">
        <v>18</v>
      </c>
      <c r="J11" s="3">
        <f t="shared" si="1"/>
        <v>2.715751357875679E-2</v>
      </c>
      <c r="K11" s="132"/>
    </row>
    <row r="12" spans="1:16" ht="20.100000000000001" customHeight="1">
      <c r="A12" s="133"/>
      <c r="B12" s="136"/>
      <c r="C12" s="127"/>
      <c r="D12" s="127" t="s">
        <v>41</v>
      </c>
      <c r="E12" s="134">
        <v>1</v>
      </c>
      <c r="F12" s="135" t="s">
        <v>42</v>
      </c>
      <c r="G12" s="130">
        <v>50000</v>
      </c>
      <c r="H12" s="4">
        <f t="shared" si="0"/>
        <v>50000</v>
      </c>
      <c r="I12" s="131" t="s">
        <v>18</v>
      </c>
      <c r="J12" s="3">
        <f t="shared" si="1"/>
        <v>6.0350030175015085E-2</v>
      </c>
      <c r="K12" s="132"/>
    </row>
    <row r="13" spans="1:16" ht="20.100000000000001" customHeight="1">
      <c r="A13" s="133"/>
      <c r="B13" s="136"/>
      <c r="C13" s="136"/>
      <c r="D13" s="127"/>
      <c r="E13" s="134"/>
      <c r="F13" s="135"/>
      <c r="G13" s="130"/>
      <c r="H13" s="4">
        <f t="shared" si="0"/>
        <v>0</v>
      </c>
      <c r="I13" s="137"/>
      <c r="J13" s="3">
        <f t="shared" si="1"/>
        <v>0</v>
      </c>
      <c r="K13" s="132"/>
    </row>
    <row r="14" spans="1:16" ht="20.100000000000001" customHeight="1">
      <c r="A14" s="133"/>
      <c r="B14" s="136"/>
      <c r="C14" s="136"/>
      <c r="D14" s="127"/>
      <c r="E14" s="134"/>
      <c r="F14" s="135"/>
      <c r="G14" s="130"/>
      <c r="H14" s="4">
        <f t="shared" si="0"/>
        <v>0</v>
      </c>
      <c r="I14" s="137"/>
      <c r="J14" s="3">
        <f t="shared" si="1"/>
        <v>0</v>
      </c>
      <c r="K14" s="132"/>
    </row>
    <row r="15" spans="1:16" ht="20.100000000000001" customHeight="1">
      <c r="A15" s="133"/>
      <c r="B15" s="136"/>
      <c r="C15" s="136"/>
      <c r="D15" s="136"/>
      <c r="E15" s="134"/>
      <c r="F15" s="138"/>
      <c r="G15" s="130"/>
      <c r="H15" s="4">
        <f t="shared" si="0"/>
        <v>0</v>
      </c>
      <c r="I15" s="131"/>
      <c r="J15" s="3">
        <f t="shared" si="1"/>
        <v>0</v>
      </c>
      <c r="K15" s="132"/>
    </row>
    <row r="16" spans="1:16" ht="20.100000000000001" customHeight="1">
      <c r="A16" s="139" t="s">
        <v>56</v>
      </c>
      <c r="B16" s="136"/>
      <c r="C16" s="127" t="s">
        <v>43</v>
      </c>
      <c r="D16" s="127" t="s">
        <v>44</v>
      </c>
      <c r="E16" s="134">
        <v>2</v>
      </c>
      <c r="F16" s="135" t="s">
        <v>45</v>
      </c>
      <c r="G16" s="130">
        <v>5000</v>
      </c>
      <c r="H16" s="4">
        <f t="shared" si="0"/>
        <v>10000</v>
      </c>
      <c r="I16" s="131" t="s">
        <v>18</v>
      </c>
      <c r="J16" s="3">
        <f t="shared" si="1"/>
        <v>1.2070006035003017E-2</v>
      </c>
      <c r="K16" s="132"/>
    </row>
    <row r="17" spans="1:11" ht="20.100000000000001" customHeight="1">
      <c r="A17" s="133"/>
      <c r="B17" s="136"/>
      <c r="C17" s="136"/>
      <c r="D17" s="127" t="s">
        <v>46</v>
      </c>
      <c r="E17" s="134">
        <v>1</v>
      </c>
      <c r="F17" s="135" t="s">
        <v>45</v>
      </c>
      <c r="G17" s="130">
        <v>6000</v>
      </c>
      <c r="H17" s="4">
        <f t="shared" si="0"/>
        <v>6000</v>
      </c>
      <c r="I17" s="131" t="s">
        <v>18</v>
      </c>
      <c r="J17" s="3">
        <f t="shared" si="1"/>
        <v>7.2420036210018102E-3</v>
      </c>
      <c r="K17" s="132"/>
    </row>
    <row r="18" spans="1:11" ht="20.100000000000001" customHeight="1">
      <c r="A18" s="133"/>
      <c r="B18" s="136"/>
      <c r="C18" s="136"/>
      <c r="D18" s="127"/>
      <c r="E18" s="134"/>
      <c r="F18" s="135"/>
      <c r="G18" s="130"/>
      <c r="H18" s="4">
        <f t="shared" si="0"/>
        <v>0</v>
      </c>
      <c r="I18" s="131"/>
      <c r="J18" s="3">
        <f t="shared" si="1"/>
        <v>0</v>
      </c>
      <c r="K18" s="132"/>
    </row>
    <row r="19" spans="1:11" ht="20.100000000000001" customHeight="1">
      <c r="A19" s="133"/>
      <c r="B19" s="136"/>
      <c r="C19" s="136"/>
      <c r="D19" s="136"/>
      <c r="E19" s="134"/>
      <c r="F19" s="138"/>
      <c r="G19" s="130"/>
      <c r="H19" s="4">
        <f t="shared" si="0"/>
        <v>0</v>
      </c>
      <c r="I19" s="131"/>
      <c r="J19" s="3">
        <f t="shared" si="1"/>
        <v>0</v>
      </c>
      <c r="K19" s="132"/>
    </row>
    <row r="20" spans="1:11" ht="20.100000000000001" customHeight="1">
      <c r="A20" s="133"/>
      <c r="B20" s="136"/>
      <c r="C20" s="127" t="s">
        <v>47</v>
      </c>
      <c r="D20" s="127" t="s">
        <v>48</v>
      </c>
      <c r="E20" s="134">
        <v>1</v>
      </c>
      <c r="F20" s="135" t="s">
        <v>52</v>
      </c>
      <c r="G20" s="130">
        <v>35000</v>
      </c>
      <c r="H20" s="4">
        <f t="shared" si="0"/>
        <v>35000</v>
      </c>
      <c r="I20" s="131" t="s">
        <v>20</v>
      </c>
      <c r="J20" s="3">
        <f t="shared" si="1"/>
        <v>4.2245021122510558E-2</v>
      </c>
      <c r="K20" s="132"/>
    </row>
    <row r="21" spans="1:11" ht="20.100000000000001" customHeight="1">
      <c r="A21" s="133"/>
      <c r="B21" s="136"/>
      <c r="C21" s="136"/>
      <c r="D21" s="127" t="s">
        <v>49</v>
      </c>
      <c r="E21" s="134">
        <v>2.5</v>
      </c>
      <c r="F21" s="135" t="s">
        <v>35</v>
      </c>
      <c r="G21" s="130">
        <v>150000</v>
      </c>
      <c r="H21" s="4">
        <f t="shared" si="0"/>
        <v>375000</v>
      </c>
      <c r="I21" s="131" t="s">
        <v>20</v>
      </c>
      <c r="J21" s="3">
        <f t="shared" si="1"/>
        <v>0.45262522631261315</v>
      </c>
      <c r="K21" s="132"/>
    </row>
    <row r="22" spans="1:11" ht="20.100000000000001" customHeight="1">
      <c r="A22" s="133"/>
      <c r="B22" s="136"/>
      <c r="C22" s="136"/>
      <c r="D22" s="127" t="s">
        <v>43</v>
      </c>
      <c r="E22" s="134">
        <v>1</v>
      </c>
      <c r="F22" s="135" t="s">
        <v>42</v>
      </c>
      <c r="G22" s="130">
        <v>220000</v>
      </c>
      <c r="H22" s="4">
        <f t="shared" si="0"/>
        <v>220000</v>
      </c>
      <c r="I22" s="131" t="s">
        <v>20</v>
      </c>
      <c r="J22" s="3">
        <f t="shared" si="1"/>
        <v>0.26554013277006638</v>
      </c>
      <c r="K22" s="132"/>
    </row>
    <row r="23" spans="1:11" ht="20.100000000000001" customHeight="1">
      <c r="A23" s="133"/>
      <c r="B23" s="136"/>
      <c r="C23" s="136"/>
      <c r="D23" s="127" t="s">
        <v>50</v>
      </c>
      <c r="E23" s="134">
        <v>1</v>
      </c>
      <c r="F23" s="135" t="s">
        <v>42</v>
      </c>
      <c r="G23" s="130">
        <v>10000</v>
      </c>
      <c r="H23" s="4">
        <f t="shared" si="0"/>
        <v>10000</v>
      </c>
      <c r="I23" s="131" t="s">
        <v>20</v>
      </c>
      <c r="J23" s="3">
        <f t="shared" si="1"/>
        <v>1.2070006035003017E-2</v>
      </c>
      <c r="K23" s="132"/>
    </row>
    <row r="24" spans="1:11" ht="20.100000000000001" customHeight="1">
      <c r="A24" s="133"/>
      <c r="B24" s="136"/>
      <c r="C24" s="136"/>
      <c r="D24" s="127" t="s">
        <v>51</v>
      </c>
      <c r="E24" s="134">
        <v>1</v>
      </c>
      <c r="F24" s="135" t="s">
        <v>42</v>
      </c>
      <c r="G24" s="130">
        <v>25000</v>
      </c>
      <c r="H24" s="4">
        <f t="shared" si="0"/>
        <v>25000</v>
      </c>
      <c r="I24" s="131" t="s">
        <v>20</v>
      </c>
      <c r="J24" s="3">
        <f t="shared" si="1"/>
        <v>3.0175015087507542E-2</v>
      </c>
      <c r="K24" s="132"/>
    </row>
    <row r="25" spans="1:11" ht="20.100000000000001" customHeight="1">
      <c r="A25" s="133"/>
      <c r="B25" s="136"/>
      <c r="C25" s="136"/>
      <c r="D25" s="127"/>
      <c r="E25" s="134"/>
      <c r="F25" s="135"/>
      <c r="G25" s="130"/>
      <c r="H25" s="4">
        <f t="shared" si="0"/>
        <v>0</v>
      </c>
      <c r="I25" s="131"/>
      <c r="J25" s="3">
        <f t="shared" si="1"/>
        <v>0</v>
      </c>
      <c r="K25" s="132"/>
    </row>
    <row r="26" spans="1:11" ht="20.100000000000001" customHeight="1">
      <c r="A26" s="133"/>
      <c r="B26" s="136"/>
      <c r="C26" s="136"/>
      <c r="D26" s="127"/>
      <c r="E26" s="134"/>
      <c r="F26" s="135"/>
      <c r="G26" s="130"/>
      <c r="H26" s="4">
        <f t="shared" si="0"/>
        <v>0</v>
      </c>
      <c r="I26" s="131"/>
      <c r="J26" s="3">
        <f t="shared" si="1"/>
        <v>0</v>
      </c>
      <c r="K26" s="132"/>
    </row>
    <row r="27" spans="1:11" ht="20.100000000000001" customHeight="1">
      <c r="A27" s="133"/>
      <c r="B27" s="136"/>
      <c r="C27" s="136"/>
      <c r="D27" s="136"/>
      <c r="E27" s="134"/>
      <c r="F27" s="138"/>
      <c r="G27" s="130"/>
      <c r="H27" s="4">
        <f t="shared" si="0"/>
        <v>0</v>
      </c>
      <c r="I27" s="131"/>
      <c r="J27" s="3">
        <f>H27/$H$31</f>
        <v>0</v>
      </c>
      <c r="K27" s="132"/>
    </row>
    <row r="28" spans="1:11" ht="20.100000000000001" customHeight="1">
      <c r="A28" s="133"/>
      <c r="B28" s="136"/>
      <c r="C28" s="136"/>
      <c r="D28" s="127"/>
      <c r="E28" s="134"/>
      <c r="F28" s="135"/>
      <c r="G28" s="130"/>
      <c r="H28" s="4">
        <f t="shared" si="0"/>
        <v>0</v>
      </c>
      <c r="I28" s="131"/>
      <c r="J28" s="3">
        <f t="shared" si="1"/>
        <v>0</v>
      </c>
      <c r="K28" s="132"/>
    </row>
    <row r="29" spans="1:11" ht="20.100000000000001" customHeight="1">
      <c r="A29" s="133"/>
      <c r="B29" s="136"/>
      <c r="C29" s="136"/>
      <c r="D29" s="127"/>
      <c r="E29" s="134"/>
      <c r="F29" s="135"/>
      <c r="G29" s="130"/>
      <c r="H29" s="4">
        <f t="shared" si="0"/>
        <v>0</v>
      </c>
      <c r="I29" s="131"/>
      <c r="J29" s="3">
        <f t="shared" si="1"/>
        <v>0</v>
      </c>
      <c r="K29" s="132"/>
    </row>
    <row r="30" spans="1:11" ht="20.100000000000001" customHeight="1" thickBot="1">
      <c r="A30" s="140"/>
      <c r="B30" s="141"/>
      <c r="C30" s="141"/>
      <c r="D30" s="141"/>
      <c r="E30" s="142"/>
      <c r="F30" s="143"/>
      <c r="G30" s="144"/>
      <c r="H30" s="4">
        <f t="shared" si="0"/>
        <v>0</v>
      </c>
      <c r="I30" s="145"/>
      <c r="J30" s="3">
        <f t="shared" si="1"/>
        <v>0</v>
      </c>
      <c r="K30" s="146"/>
    </row>
    <row r="31" spans="1:11" s="154" customFormat="1" ht="20.100000000000001" customHeight="1" thickTop="1">
      <c r="A31" s="147"/>
      <c r="B31" s="148"/>
      <c r="C31" s="148"/>
      <c r="D31" s="148"/>
      <c r="E31" s="149" t="s">
        <v>24</v>
      </c>
      <c r="F31" s="150"/>
      <c r="G31" s="151"/>
      <c r="H31" s="5">
        <f>SUM(H9:H30)</f>
        <v>828500</v>
      </c>
      <c r="I31" s="152" t="s">
        <v>26</v>
      </c>
      <c r="J31" s="153"/>
      <c r="K31" s="6">
        <f>SUMIF(I9:I30,"○",H9:H30)</f>
        <v>163500</v>
      </c>
    </row>
    <row r="32" spans="1:11" s="163" customFormat="1" ht="20.100000000000001" customHeight="1">
      <c r="A32" s="155"/>
      <c r="B32" s="156"/>
      <c r="C32" s="156"/>
      <c r="D32" s="156"/>
      <c r="E32" s="157" t="s">
        <v>10</v>
      </c>
      <c r="F32" s="158"/>
      <c r="G32" s="159"/>
      <c r="H32" s="160">
        <v>600000</v>
      </c>
      <c r="I32" s="161" t="s">
        <v>27</v>
      </c>
      <c r="J32" s="162"/>
      <c r="K32" s="7">
        <f>H32*SUMIF(I9:I30,"○",J9:J30)</f>
        <v>118406.75920337958</v>
      </c>
    </row>
    <row r="33" spans="1:11" ht="20.100000000000001" customHeight="1">
      <c r="A33" s="164"/>
      <c r="B33" s="165"/>
      <c r="C33" s="165"/>
      <c r="D33" s="165"/>
      <c r="E33" s="157" t="s">
        <v>11</v>
      </c>
      <c r="F33" s="158"/>
      <c r="G33" s="159"/>
      <c r="H33" s="4">
        <f>SUM(H31:H32)</f>
        <v>1428500</v>
      </c>
      <c r="I33" s="166"/>
      <c r="J33" s="166"/>
      <c r="K33" s="167"/>
    </row>
    <row r="34" spans="1:11" ht="20.100000000000001" customHeight="1">
      <c r="A34" s="164"/>
      <c r="B34" s="165"/>
      <c r="C34" s="165"/>
      <c r="D34" s="165"/>
      <c r="E34" s="168" t="s">
        <v>53</v>
      </c>
      <c r="F34" s="158"/>
      <c r="G34" s="159"/>
      <c r="H34" s="169">
        <v>20000</v>
      </c>
      <c r="I34" s="161" t="s">
        <v>30</v>
      </c>
      <c r="J34" s="162"/>
      <c r="K34" s="7">
        <f>H34*SUMIF(I9:I30,"○",J9:J30)</f>
        <v>3946.891973445986</v>
      </c>
    </row>
    <row r="35" spans="1:11" ht="20.100000000000001" customHeight="1">
      <c r="A35" s="164"/>
      <c r="B35" s="165"/>
      <c r="C35" s="165"/>
      <c r="D35" s="165"/>
      <c r="E35" s="168" t="s">
        <v>29</v>
      </c>
      <c r="F35" s="158"/>
      <c r="G35" s="159"/>
      <c r="H35" s="4">
        <f>SUM(H33,H34)</f>
        <v>1448500</v>
      </c>
      <c r="I35" s="170" t="s">
        <v>29</v>
      </c>
      <c r="J35" s="171"/>
      <c r="K35" s="9">
        <f>SUM(K31,K32,K34)</f>
        <v>285853.65117682557</v>
      </c>
    </row>
    <row r="36" spans="1:11" ht="20.100000000000001" customHeight="1">
      <c r="A36" s="164"/>
      <c r="B36" s="165"/>
      <c r="C36" s="165"/>
      <c r="D36" s="165"/>
      <c r="E36" s="168" t="s">
        <v>28</v>
      </c>
      <c r="F36" s="158"/>
      <c r="G36" s="159"/>
      <c r="H36" s="4">
        <f>H35*0.1</f>
        <v>144850</v>
      </c>
      <c r="I36" s="170" t="s">
        <v>55</v>
      </c>
      <c r="J36" s="171"/>
      <c r="K36" s="9">
        <f>K35*0.1</f>
        <v>28585.365117682559</v>
      </c>
    </row>
    <row r="37" spans="1:11" s="179" customFormat="1" ht="19.5" customHeight="1" thickBot="1">
      <c r="A37" s="172"/>
      <c r="B37" s="173"/>
      <c r="C37" s="173"/>
      <c r="D37" s="173"/>
      <c r="E37" s="174" t="s">
        <v>12</v>
      </c>
      <c r="F37" s="175"/>
      <c r="G37" s="176"/>
      <c r="H37" s="8">
        <f>SUM(H35:H36)</f>
        <v>1593350</v>
      </c>
      <c r="I37" s="177" t="s">
        <v>54</v>
      </c>
      <c r="J37" s="178"/>
      <c r="K37" s="10">
        <f>SUM(K35:K36)</f>
        <v>314439.01629450812</v>
      </c>
    </row>
    <row r="38" spans="1:11">
      <c r="A38" s="180" t="s">
        <v>13</v>
      </c>
    </row>
  </sheetData>
  <sheetProtection algorithmName="SHA-512" hashValue="4lRLxGMKEmKpt33RIez/JHqyu8nF2IdUYLKfrTueAThueOAVu/a9Drbsw4LJdrbgAKhSfQdKxOQx1Q52vukn5g==" saltValue="VqKOvKlXMohLh7iG1rpkQQ==" spinCount="100000" sheet="1" objects="1" scenarios="1"/>
  <mergeCells count="24">
    <mergeCell ref="A3:C3"/>
    <mergeCell ref="D4:H4"/>
    <mergeCell ref="A7:A8"/>
    <mergeCell ref="B7:B8"/>
    <mergeCell ref="C7:C8"/>
    <mergeCell ref="D7:D8"/>
    <mergeCell ref="E7:E8"/>
    <mergeCell ref="F7:F8"/>
    <mergeCell ref="G7:G8"/>
    <mergeCell ref="H7:H8"/>
    <mergeCell ref="I37:J37"/>
    <mergeCell ref="I35:J35"/>
    <mergeCell ref="I36:J36"/>
    <mergeCell ref="E32:G32"/>
    <mergeCell ref="K2:K4"/>
    <mergeCell ref="I7:I8"/>
    <mergeCell ref="J7:J8"/>
    <mergeCell ref="K7:K8"/>
    <mergeCell ref="E31:G31"/>
    <mergeCell ref="E33:G33"/>
    <mergeCell ref="E34:G34"/>
    <mergeCell ref="E35:G35"/>
    <mergeCell ref="E36:G36"/>
    <mergeCell ref="E37:G37"/>
  </mergeCells>
  <phoneticPr fontId="5"/>
  <dataValidations count="1">
    <dataValidation type="list" allowBlank="1" showInputMessage="1" showErrorMessage="1" sqref="I9:I30" xr:uid="{B549F934-4159-4FE1-867C-80C12BF421E6}">
      <formula1>$P$1:$P$2</formula1>
    </dataValidation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4186-A9D7-4FE0-80DA-54A750AFF3D7}">
  <sheetPr>
    <pageSetUpPr fitToPage="1"/>
  </sheetPr>
  <dimension ref="A1:P38"/>
  <sheetViews>
    <sheetView tabSelected="1" view="pageBreakPreview" zoomScale="85" zoomScaleNormal="68" zoomScaleSheetLayoutView="85" workbookViewId="0">
      <selection activeCell="J10" sqref="J10"/>
    </sheetView>
  </sheetViews>
  <sheetFormatPr defaultRowHeight="18.75"/>
  <cols>
    <col min="1" max="1" width="6.625" style="11" customWidth="1"/>
    <col min="2" max="2" width="14" style="11" customWidth="1"/>
    <col min="3" max="3" width="19.75" style="11" customWidth="1"/>
    <col min="4" max="4" width="21.75" style="11" customWidth="1"/>
    <col min="5" max="5" width="6.625" style="11" customWidth="1"/>
    <col min="6" max="6" width="5.625" style="60" customWidth="1"/>
    <col min="7" max="7" width="8.625" style="12" customWidth="1"/>
    <col min="8" max="10" width="9.75" style="13" customWidth="1"/>
    <col min="11" max="11" width="21" style="11" customWidth="1"/>
    <col min="12" max="16384" width="9" style="11"/>
  </cols>
  <sheetData>
    <row r="1" spans="1:16">
      <c r="F1" s="11"/>
      <c r="P1" s="11" t="s">
        <v>19</v>
      </c>
    </row>
    <row r="2" spans="1:16">
      <c r="F2" s="11"/>
      <c r="K2" s="64"/>
      <c r="P2" s="14" t="s">
        <v>21</v>
      </c>
    </row>
    <row r="3" spans="1:16">
      <c r="A3" s="64" t="s">
        <v>0</v>
      </c>
      <c r="B3" s="64"/>
      <c r="C3" s="64"/>
      <c r="F3" s="11"/>
      <c r="K3" s="64"/>
    </row>
    <row r="4" spans="1:16">
      <c r="D4" s="65" t="s">
        <v>1</v>
      </c>
      <c r="E4" s="66"/>
      <c r="F4" s="66"/>
      <c r="G4" s="66"/>
      <c r="H4" s="66"/>
      <c r="I4" s="15"/>
      <c r="J4" s="15"/>
      <c r="K4" s="64"/>
    </row>
    <row r="5" spans="1:16">
      <c r="A5" s="16" t="s">
        <v>14</v>
      </c>
      <c r="B5" s="16"/>
      <c r="C5" s="1">
        <f>H37</f>
        <v>0</v>
      </c>
      <c r="D5" s="16" t="s">
        <v>15</v>
      </c>
      <c r="F5" s="11"/>
      <c r="H5" s="12"/>
      <c r="I5" s="12"/>
      <c r="J5" s="12"/>
    </row>
    <row r="6" spans="1:16" ht="19.5" thickBot="1">
      <c r="A6" s="17" t="s">
        <v>16</v>
      </c>
      <c r="B6" s="17"/>
      <c r="C6" s="2">
        <f>K37</f>
        <v>0</v>
      </c>
      <c r="D6" s="17" t="s">
        <v>17</v>
      </c>
      <c r="E6" s="17"/>
      <c r="F6" s="17"/>
      <c r="G6" s="18"/>
      <c r="H6" s="19"/>
    </row>
    <row r="7" spans="1:16" ht="22.5" customHeight="1">
      <c r="A7" s="67" t="s">
        <v>2</v>
      </c>
      <c r="B7" s="69" t="s">
        <v>3</v>
      </c>
      <c r="C7" s="69" t="s">
        <v>4</v>
      </c>
      <c r="D7" s="71" t="s">
        <v>23</v>
      </c>
      <c r="E7" s="72" t="s">
        <v>5</v>
      </c>
      <c r="F7" s="74" t="s">
        <v>6</v>
      </c>
      <c r="G7" s="75" t="s">
        <v>7</v>
      </c>
      <c r="H7" s="77" t="s">
        <v>8</v>
      </c>
      <c r="I7" s="79" t="s">
        <v>22</v>
      </c>
      <c r="J7" s="81" t="s">
        <v>25</v>
      </c>
      <c r="K7" s="83" t="s">
        <v>9</v>
      </c>
    </row>
    <row r="8" spans="1:16" ht="16.5" customHeight="1">
      <c r="A8" s="68"/>
      <c r="B8" s="70"/>
      <c r="C8" s="70"/>
      <c r="D8" s="70"/>
      <c r="E8" s="73"/>
      <c r="F8" s="74"/>
      <c r="G8" s="76"/>
      <c r="H8" s="78"/>
      <c r="I8" s="80"/>
      <c r="J8" s="82"/>
      <c r="K8" s="84"/>
    </row>
    <row r="9" spans="1:16" ht="20.100000000000001" customHeight="1">
      <c r="A9" s="20"/>
      <c r="B9" s="21"/>
      <c r="C9" s="21"/>
      <c r="D9" s="21"/>
      <c r="E9" s="22"/>
      <c r="F9" s="23"/>
      <c r="G9" s="24"/>
      <c r="H9" s="4">
        <f>E9*G9</f>
        <v>0</v>
      </c>
      <c r="I9" s="25"/>
      <c r="J9" s="3" t="e">
        <f>H9/$H$31</f>
        <v>#DIV/0!</v>
      </c>
      <c r="K9" s="26"/>
    </row>
    <row r="10" spans="1:16" ht="20.100000000000001" customHeight="1">
      <c r="A10" s="27"/>
      <c r="B10" s="21"/>
      <c r="C10" s="21"/>
      <c r="D10" s="21"/>
      <c r="E10" s="28"/>
      <c r="F10" s="29"/>
      <c r="G10" s="24"/>
      <c r="H10" s="4">
        <f t="shared" ref="H10:H30" si="0">E10*G10</f>
        <v>0</v>
      </c>
      <c r="I10" s="25"/>
      <c r="J10" s="3" t="e">
        <f t="shared" ref="J10:J30" si="1">H10/$H$31</f>
        <v>#DIV/0!</v>
      </c>
      <c r="K10" s="26"/>
    </row>
    <row r="11" spans="1:16" ht="20.100000000000001" customHeight="1">
      <c r="A11" s="27"/>
      <c r="B11" s="30"/>
      <c r="C11" s="21"/>
      <c r="D11" s="21"/>
      <c r="E11" s="28"/>
      <c r="F11" s="29"/>
      <c r="G11" s="24"/>
      <c r="H11" s="4">
        <f t="shared" si="0"/>
        <v>0</v>
      </c>
      <c r="I11" s="25"/>
      <c r="J11" s="3" t="e">
        <f t="shared" si="1"/>
        <v>#DIV/0!</v>
      </c>
      <c r="K11" s="26"/>
    </row>
    <row r="12" spans="1:16" ht="20.100000000000001" customHeight="1">
      <c r="A12" s="27"/>
      <c r="B12" s="30"/>
      <c r="C12" s="21"/>
      <c r="D12" s="21"/>
      <c r="E12" s="28"/>
      <c r="F12" s="29"/>
      <c r="G12" s="24"/>
      <c r="H12" s="4">
        <f>E12*G12</f>
        <v>0</v>
      </c>
      <c r="I12" s="25"/>
      <c r="J12" s="3" t="e">
        <f t="shared" si="1"/>
        <v>#DIV/0!</v>
      </c>
      <c r="K12" s="26"/>
    </row>
    <row r="13" spans="1:16" ht="20.100000000000001" customHeight="1">
      <c r="A13" s="27"/>
      <c r="B13" s="30"/>
      <c r="C13" s="30"/>
      <c r="D13" s="21"/>
      <c r="E13" s="28"/>
      <c r="F13" s="29"/>
      <c r="G13" s="24"/>
      <c r="H13" s="4">
        <f t="shared" si="0"/>
        <v>0</v>
      </c>
      <c r="I13" s="31"/>
      <c r="J13" s="3" t="e">
        <f t="shared" si="1"/>
        <v>#DIV/0!</v>
      </c>
      <c r="K13" s="26"/>
    </row>
    <row r="14" spans="1:16" ht="20.100000000000001" customHeight="1">
      <c r="A14" s="27"/>
      <c r="B14" s="30"/>
      <c r="C14" s="30"/>
      <c r="D14" s="21"/>
      <c r="E14" s="28"/>
      <c r="F14" s="29"/>
      <c r="G14" s="24"/>
      <c r="H14" s="4">
        <f t="shared" si="0"/>
        <v>0</v>
      </c>
      <c r="I14" s="31"/>
      <c r="J14" s="3" t="e">
        <f t="shared" si="1"/>
        <v>#DIV/0!</v>
      </c>
      <c r="K14" s="26"/>
    </row>
    <row r="15" spans="1:16" ht="20.100000000000001" customHeight="1">
      <c r="A15" s="27"/>
      <c r="B15" s="30"/>
      <c r="C15" s="30"/>
      <c r="D15" s="30"/>
      <c r="E15" s="28"/>
      <c r="F15" s="32"/>
      <c r="G15" s="24"/>
      <c r="H15" s="4">
        <f t="shared" si="0"/>
        <v>0</v>
      </c>
      <c r="I15" s="25"/>
      <c r="J15" s="3" t="e">
        <f t="shared" si="1"/>
        <v>#DIV/0!</v>
      </c>
      <c r="K15" s="26"/>
    </row>
    <row r="16" spans="1:16" ht="20.100000000000001" customHeight="1">
      <c r="A16" s="27"/>
      <c r="B16" s="30"/>
      <c r="C16" s="21"/>
      <c r="D16" s="21"/>
      <c r="E16" s="28"/>
      <c r="F16" s="29"/>
      <c r="G16" s="24"/>
      <c r="H16" s="4">
        <f t="shared" si="0"/>
        <v>0</v>
      </c>
      <c r="I16" s="25"/>
      <c r="J16" s="3" t="e">
        <f t="shared" si="1"/>
        <v>#DIV/0!</v>
      </c>
      <c r="K16" s="26"/>
    </row>
    <row r="17" spans="1:11" ht="20.100000000000001" customHeight="1">
      <c r="A17" s="27"/>
      <c r="B17" s="30"/>
      <c r="C17" s="30"/>
      <c r="D17" s="21"/>
      <c r="E17" s="28"/>
      <c r="F17" s="29"/>
      <c r="G17" s="24"/>
      <c r="H17" s="4">
        <f t="shared" si="0"/>
        <v>0</v>
      </c>
      <c r="I17" s="25"/>
      <c r="J17" s="3" t="e">
        <f t="shared" si="1"/>
        <v>#DIV/0!</v>
      </c>
      <c r="K17" s="26"/>
    </row>
    <row r="18" spans="1:11" ht="20.100000000000001" customHeight="1">
      <c r="A18" s="27"/>
      <c r="B18" s="30"/>
      <c r="C18" s="30"/>
      <c r="D18" s="21"/>
      <c r="E18" s="28"/>
      <c r="F18" s="29"/>
      <c r="G18" s="24"/>
      <c r="H18" s="4">
        <f t="shared" si="0"/>
        <v>0</v>
      </c>
      <c r="I18" s="25"/>
      <c r="J18" s="3" t="e">
        <f t="shared" si="1"/>
        <v>#DIV/0!</v>
      </c>
      <c r="K18" s="26"/>
    </row>
    <row r="19" spans="1:11" ht="20.100000000000001" customHeight="1">
      <c r="A19" s="27"/>
      <c r="B19" s="30"/>
      <c r="C19" s="30"/>
      <c r="D19" s="30"/>
      <c r="E19" s="28"/>
      <c r="F19" s="32"/>
      <c r="G19" s="24"/>
      <c r="H19" s="4">
        <f t="shared" si="0"/>
        <v>0</v>
      </c>
      <c r="I19" s="25"/>
      <c r="J19" s="3" t="e">
        <f t="shared" si="1"/>
        <v>#DIV/0!</v>
      </c>
      <c r="K19" s="26"/>
    </row>
    <row r="20" spans="1:11" ht="20.100000000000001" customHeight="1">
      <c r="A20" s="27"/>
      <c r="B20" s="30"/>
      <c r="C20" s="21"/>
      <c r="D20" s="21"/>
      <c r="E20" s="28"/>
      <c r="F20" s="29"/>
      <c r="G20" s="24"/>
      <c r="H20" s="4">
        <f t="shared" si="0"/>
        <v>0</v>
      </c>
      <c r="I20" s="25"/>
      <c r="J20" s="3" t="e">
        <f t="shared" si="1"/>
        <v>#DIV/0!</v>
      </c>
      <c r="K20" s="26"/>
    </row>
    <row r="21" spans="1:11" ht="20.100000000000001" customHeight="1">
      <c r="A21" s="27"/>
      <c r="B21" s="30"/>
      <c r="C21" s="30"/>
      <c r="D21" s="21"/>
      <c r="E21" s="28"/>
      <c r="F21" s="29"/>
      <c r="G21" s="24"/>
      <c r="H21" s="4">
        <f t="shared" si="0"/>
        <v>0</v>
      </c>
      <c r="I21" s="25"/>
      <c r="J21" s="3" t="e">
        <f t="shared" si="1"/>
        <v>#DIV/0!</v>
      </c>
      <c r="K21" s="26"/>
    </row>
    <row r="22" spans="1:11" ht="20.100000000000001" customHeight="1">
      <c r="A22" s="27"/>
      <c r="B22" s="30"/>
      <c r="C22" s="30"/>
      <c r="D22" s="21"/>
      <c r="E22" s="28"/>
      <c r="F22" s="29"/>
      <c r="G22" s="24"/>
      <c r="H22" s="4">
        <f t="shared" si="0"/>
        <v>0</v>
      </c>
      <c r="I22" s="25"/>
      <c r="J22" s="3" t="e">
        <f t="shared" si="1"/>
        <v>#DIV/0!</v>
      </c>
      <c r="K22" s="26"/>
    </row>
    <row r="23" spans="1:11" ht="20.100000000000001" customHeight="1">
      <c r="A23" s="27"/>
      <c r="B23" s="30"/>
      <c r="C23" s="30"/>
      <c r="D23" s="21"/>
      <c r="E23" s="28"/>
      <c r="F23" s="29"/>
      <c r="G23" s="24"/>
      <c r="H23" s="4">
        <f t="shared" si="0"/>
        <v>0</v>
      </c>
      <c r="I23" s="25"/>
      <c r="J23" s="3" t="e">
        <f t="shared" si="1"/>
        <v>#DIV/0!</v>
      </c>
      <c r="K23" s="26"/>
    </row>
    <row r="24" spans="1:11" ht="20.100000000000001" customHeight="1">
      <c r="A24" s="27"/>
      <c r="B24" s="30"/>
      <c r="C24" s="30"/>
      <c r="D24" s="21"/>
      <c r="E24" s="28"/>
      <c r="F24" s="29"/>
      <c r="G24" s="24"/>
      <c r="H24" s="4">
        <f t="shared" si="0"/>
        <v>0</v>
      </c>
      <c r="I24" s="25"/>
      <c r="J24" s="3" t="e">
        <f t="shared" si="1"/>
        <v>#DIV/0!</v>
      </c>
      <c r="K24" s="26"/>
    </row>
    <row r="25" spans="1:11" ht="20.100000000000001" customHeight="1">
      <c r="A25" s="27"/>
      <c r="B25" s="30"/>
      <c r="C25" s="30"/>
      <c r="D25" s="21"/>
      <c r="E25" s="28"/>
      <c r="F25" s="29"/>
      <c r="G25" s="24"/>
      <c r="H25" s="4">
        <f t="shared" si="0"/>
        <v>0</v>
      </c>
      <c r="I25" s="25"/>
      <c r="J25" s="3" t="e">
        <f t="shared" si="1"/>
        <v>#DIV/0!</v>
      </c>
      <c r="K25" s="26"/>
    </row>
    <row r="26" spans="1:11" ht="20.100000000000001" customHeight="1">
      <c r="A26" s="27"/>
      <c r="B26" s="30"/>
      <c r="C26" s="30"/>
      <c r="D26" s="21"/>
      <c r="E26" s="28"/>
      <c r="F26" s="29"/>
      <c r="G26" s="24"/>
      <c r="H26" s="4">
        <f t="shared" si="0"/>
        <v>0</v>
      </c>
      <c r="I26" s="25"/>
      <c r="J26" s="3" t="e">
        <f t="shared" si="1"/>
        <v>#DIV/0!</v>
      </c>
      <c r="K26" s="26"/>
    </row>
    <row r="27" spans="1:11" ht="20.100000000000001" customHeight="1">
      <c r="A27" s="27"/>
      <c r="B27" s="30"/>
      <c r="C27" s="30"/>
      <c r="D27" s="30"/>
      <c r="E27" s="28"/>
      <c r="F27" s="32"/>
      <c r="G27" s="24"/>
      <c r="H27" s="4">
        <f t="shared" si="0"/>
        <v>0</v>
      </c>
      <c r="I27" s="25"/>
      <c r="J27" s="3" t="e">
        <f>H27/$H$31</f>
        <v>#DIV/0!</v>
      </c>
      <c r="K27" s="26"/>
    </row>
    <row r="28" spans="1:11" ht="20.100000000000001" customHeight="1">
      <c r="A28" s="27"/>
      <c r="B28" s="30"/>
      <c r="C28" s="30"/>
      <c r="D28" s="21"/>
      <c r="E28" s="28"/>
      <c r="F28" s="29"/>
      <c r="G28" s="24"/>
      <c r="H28" s="4">
        <f t="shared" si="0"/>
        <v>0</v>
      </c>
      <c r="I28" s="25"/>
      <c r="J28" s="3" t="e">
        <f t="shared" si="1"/>
        <v>#DIV/0!</v>
      </c>
      <c r="K28" s="26"/>
    </row>
    <row r="29" spans="1:11" ht="20.100000000000001" customHeight="1">
      <c r="A29" s="27"/>
      <c r="B29" s="30"/>
      <c r="C29" s="30"/>
      <c r="D29" s="21"/>
      <c r="E29" s="28"/>
      <c r="F29" s="29"/>
      <c r="G29" s="24"/>
      <c r="H29" s="4">
        <f t="shared" si="0"/>
        <v>0</v>
      </c>
      <c r="I29" s="25"/>
      <c r="J29" s="3" t="e">
        <f t="shared" si="1"/>
        <v>#DIV/0!</v>
      </c>
      <c r="K29" s="26"/>
    </row>
    <row r="30" spans="1:11" ht="20.100000000000001" customHeight="1" thickBot="1">
      <c r="A30" s="33"/>
      <c r="B30" s="34"/>
      <c r="C30" s="34"/>
      <c r="D30" s="34"/>
      <c r="E30" s="35"/>
      <c r="F30" s="36"/>
      <c r="G30" s="37"/>
      <c r="H30" s="4">
        <f t="shared" si="0"/>
        <v>0</v>
      </c>
      <c r="I30" s="38"/>
      <c r="J30" s="3" t="e">
        <f t="shared" si="1"/>
        <v>#DIV/0!</v>
      </c>
      <c r="K30" s="39"/>
    </row>
    <row r="31" spans="1:11" s="44" customFormat="1" ht="20.100000000000001" customHeight="1" thickTop="1">
      <c r="A31" s="40"/>
      <c r="B31" s="41"/>
      <c r="C31" s="41"/>
      <c r="D31" s="41"/>
      <c r="E31" s="85" t="s">
        <v>24</v>
      </c>
      <c r="F31" s="86"/>
      <c r="G31" s="87"/>
      <c r="H31" s="5">
        <f>SUM(H9:H30)</f>
        <v>0</v>
      </c>
      <c r="I31" s="42" t="s">
        <v>26</v>
      </c>
      <c r="J31" s="43"/>
      <c r="K31" s="6">
        <f>SUMIF(I9:I30,"○",H9:H30)</f>
        <v>0</v>
      </c>
    </row>
    <row r="32" spans="1:11" s="50" customFormat="1" ht="20.100000000000001" customHeight="1">
      <c r="A32" s="45"/>
      <c r="B32" s="46"/>
      <c r="C32" s="46"/>
      <c r="D32" s="46"/>
      <c r="E32" s="61" t="s">
        <v>10</v>
      </c>
      <c r="F32" s="62"/>
      <c r="G32" s="63"/>
      <c r="H32" s="47"/>
      <c r="I32" s="48" t="s">
        <v>27</v>
      </c>
      <c r="J32" s="49"/>
      <c r="K32" s="7">
        <f>H32*SUMIF(I9:I30,"○",J9:J30)</f>
        <v>0</v>
      </c>
    </row>
    <row r="33" spans="1:11" ht="20.100000000000001" customHeight="1">
      <c r="A33" s="51"/>
      <c r="B33" s="52"/>
      <c r="C33" s="52"/>
      <c r="D33" s="52"/>
      <c r="E33" s="61" t="s">
        <v>11</v>
      </c>
      <c r="F33" s="62"/>
      <c r="G33" s="63"/>
      <c r="H33" s="4">
        <f>SUM(H31:H32)</f>
        <v>0</v>
      </c>
      <c r="I33" s="53"/>
      <c r="J33" s="53"/>
      <c r="K33" s="54"/>
    </row>
    <row r="34" spans="1:11" ht="20.100000000000001" customHeight="1">
      <c r="A34" s="51"/>
      <c r="B34" s="52"/>
      <c r="C34" s="52"/>
      <c r="D34" s="52"/>
      <c r="E34" s="93" t="s">
        <v>53</v>
      </c>
      <c r="F34" s="62"/>
      <c r="G34" s="63"/>
      <c r="H34" s="55"/>
      <c r="I34" s="48" t="s">
        <v>30</v>
      </c>
      <c r="J34" s="49"/>
      <c r="K34" s="7">
        <f>H34*SUMIF(I9:I30,"○",J9:J30)</f>
        <v>0</v>
      </c>
    </row>
    <row r="35" spans="1:11" ht="20.100000000000001" customHeight="1">
      <c r="A35" s="51"/>
      <c r="B35" s="52"/>
      <c r="C35" s="52"/>
      <c r="D35" s="52"/>
      <c r="E35" s="93" t="s">
        <v>29</v>
      </c>
      <c r="F35" s="62"/>
      <c r="G35" s="63"/>
      <c r="H35" s="4">
        <f>SUM(H33,H34)</f>
        <v>0</v>
      </c>
      <c r="I35" s="94" t="s">
        <v>29</v>
      </c>
      <c r="J35" s="95"/>
      <c r="K35" s="9">
        <f>SUM(K31,K32,K34)</f>
        <v>0</v>
      </c>
    </row>
    <row r="36" spans="1:11" ht="20.100000000000001" customHeight="1">
      <c r="A36" s="51"/>
      <c r="B36" s="52"/>
      <c r="C36" s="52"/>
      <c r="D36" s="52"/>
      <c r="E36" s="93" t="s">
        <v>28</v>
      </c>
      <c r="F36" s="62"/>
      <c r="G36" s="63"/>
      <c r="H36" s="4">
        <f>H35*0.1</f>
        <v>0</v>
      </c>
      <c r="I36" s="94" t="s">
        <v>55</v>
      </c>
      <c r="J36" s="95"/>
      <c r="K36" s="9">
        <f>K35*0.1</f>
        <v>0</v>
      </c>
    </row>
    <row r="37" spans="1:11" s="58" customFormat="1" ht="19.5" customHeight="1" thickBot="1">
      <c r="A37" s="56"/>
      <c r="B37" s="57"/>
      <c r="C37" s="57"/>
      <c r="D37" s="57"/>
      <c r="E37" s="88" t="s">
        <v>12</v>
      </c>
      <c r="F37" s="89"/>
      <c r="G37" s="90"/>
      <c r="H37" s="8">
        <f>SUM(H35:H36)</f>
        <v>0</v>
      </c>
      <c r="I37" s="91" t="s">
        <v>54</v>
      </c>
      <c r="J37" s="92"/>
      <c r="K37" s="10">
        <f>SUM(K35:K36)</f>
        <v>0</v>
      </c>
    </row>
    <row r="38" spans="1:11">
      <c r="A38" s="59" t="s">
        <v>13</v>
      </c>
    </row>
  </sheetData>
  <sheetProtection algorithmName="SHA-512" hashValue="d0+83JnCQvIP3c4YdUqSXKGRs9jb/xRiSuuCpAaqo/yIYYJe7u4WmNkGjgcWiQQcXzE64+S4rXPj8t5fd1CGmg==" saltValue="ayxnR3NVVCxP2Ne1mtUjAA==" spinCount="100000" sheet="1" objects="1" scenarios="1"/>
  <mergeCells count="24">
    <mergeCell ref="E37:G37"/>
    <mergeCell ref="I37:J37"/>
    <mergeCell ref="E33:G33"/>
    <mergeCell ref="E34:G34"/>
    <mergeCell ref="E35:G35"/>
    <mergeCell ref="I35:J35"/>
    <mergeCell ref="E36:G36"/>
    <mergeCell ref="I36:J36"/>
    <mergeCell ref="E32:G32"/>
    <mergeCell ref="K2:K4"/>
    <mergeCell ref="A3:C3"/>
    <mergeCell ref="D4:H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E31:G31"/>
  </mergeCells>
  <phoneticPr fontId="5"/>
  <dataValidations count="1">
    <dataValidation type="list" allowBlank="1" showInputMessage="1" showErrorMessage="1" sqref="I9:I30" xr:uid="{22940558-3CEA-4680-BD8E-99FA46F2C58E}">
      <formula1>$P$1:$P$2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様式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長島　ゆか</dc:creator>
  <cp:lastModifiedBy>海老名市</cp:lastModifiedBy>
  <cp:lastPrinted>2026-08-06T01:17:51Z</cp:lastPrinted>
  <dcterms:created xsi:type="dcterms:W3CDTF">2015-06-05T18:19:34Z</dcterms:created>
  <dcterms:modified xsi:type="dcterms:W3CDTF">2026-08-06T01:18:21Z</dcterms:modified>
</cp:coreProperties>
</file>