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EF9A952-9D42-4579-9780-FAC3BAB11DA1}" xr6:coauthVersionLast="47" xr6:coauthVersionMax="47" xr10:uidLastSave="{00000000-0000-0000-0000-000000000000}"/>
  <bookViews>
    <workbookView xWindow="375" yWindow="60" windowWidth="16185" windowHeight="11115" tabRatio="738" firstSheet="1" activeTab="2" xr2:uid="{00000000-000D-0000-FFFF-FFFF00000000}"/>
  </bookViews>
  <sheets>
    <sheet name="判定" sheetId="9" state="hidden" r:id="rId1"/>
    <sheet name="様式１別紙3 内訳書 省エネ基準)" sheetId="37" r:id="rId2"/>
    <sheet name="様式１別紙3 内訳書 ZEH水準" sheetId="36" r:id="rId3"/>
  </sheets>
  <definedNames>
    <definedName name="_xlnm.Print_Area" localSheetId="2">'様式１別紙3 内訳書 ZEH水準'!$A$1:$AA$42</definedName>
    <definedName name="_xlnm.Print_Area" localSheetId="1">'様式１別紙3 内訳書 省エネ基準)'!$A$1:$AA$42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8" i="36" l="1"/>
  <c r="T32" i="36"/>
  <c r="P32" i="36"/>
  <c r="L32" i="36"/>
  <c r="H32" i="36"/>
  <c r="X25" i="36"/>
  <c r="X38" i="37"/>
  <c r="T32" i="37"/>
  <c r="T33" i="37" s="1"/>
  <c r="P32" i="37"/>
  <c r="L32" i="37"/>
  <c r="H32" i="37"/>
  <c r="P8" i="36"/>
  <c r="X8" i="36" s="1"/>
  <c r="P7" i="36"/>
  <c r="X37" i="37"/>
  <c r="X29" i="37"/>
  <c r="P29" i="37"/>
  <c r="P28" i="37"/>
  <c r="X28" i="37" s="1"/>
  <c r="P27" i="37"/>
  <c r="X27" i="37" s="1"/>
  <c r="P26" i="37"/>
  <c r="X26" i="37" s="1"/>
  <c r="P23" i="37"/>
  <c r="X23" i="37" s="1"/>
  <c r="P22" i="37"/>
  <c r="X22" i="37" s="1"/>
  <c r="P21" i="37"/>
  <c r="X21" i="37" s="1"/>
  <c r="P20" i="37"/>
  <c r="X20" i="37" s="1"/>
  <c r="P19" i="37"/>
  <c r="X19" i="37" s="1"/>
  <c r="X18" i="37"/>
  <c r="P18" i="37"/>
  <c r="P17" i="37"/>
  <c r="X17" i="37" s="1"/>
  <c r="X16" i="37"/>
  <c r="P16" i="37"/>
  <c r="P15" i="37"/>
  <c r="X15" i="37" s="1"/>
  <c r="P14" i="37"/>
  <c r="X14" i="37" s="1"/>
  <c r="P13" i="37"/>
  <c r="X13" i="37" s="1"/>
  <c r="X12" i="37"/>
  <c r="P12" i="37"/>
  <c r="P11" i="37"/>
  <c r="X11" i="37" s="1"/>
  <c r="P10" i="37"/>
  <c r="X10" i="37" s="1"/>
  <c r="P9" i="37"/>
  <c r="X9" i="37" s="1"/>
  <c r="P8" i="37"/>
  <c r="X8" i="37" s="1"/>
  <c r="P7" i="37"/>
  <c r="X7" i="37" s="1"/>
  <c r="X37" i="36"/>
  <c r="P29" i="36"/>
  <c r="X29" i="36" s="1"/>
  <c r="P28" i="36"/>
  <c r="X28" i="36" s="1"/>
  <c r="P27" i="36"/>
  <c r="X27" i="36" s="1"/>
  <c r="P26" i="36"/>
  <c r="X26" i="36" s="1"/>
  <c r="X23" i="36"/>
  <c r="P23" i="36"/>
  <c r="P22" i="36"/>
  <c r="X22" i="36" s="1"/>
  <c r="P21" i="36"/>
  <c r="X21" i="36" s="1"/>
  <c r="P20" i="36"/>
  <c r="X20" i="36" s="1"/>
  <c r="P19" i="36"/>
  <c r="X19" i="36" s="1"/>
  <c r="P18" i="36"/>
  <c r="X18" i="36" s="1"/>
  <c r="P17" i="36"/>
  <c r="X17" i="36" s="1"/>
  <c r="P16" i="36"/>
  <c r="X16" i="36" s="1"/>
  <c r="P15" i="36"/>
  <c r="X15" i="36" s="1"/>
  <c r="P14" i="36"/>
  <c r="X14" i="36" s="1"/>
  <c r="P13" i="36"/>
  <c r="X13" i="36" s="1"/>
  <c r="P12" i="36"/>
  <c r="X12" i="36" s="1"/>
  <c r="P11" i="36"/>
  <c r="X11" i="36" s="1"/>
  <c r="P10" i="36"/>
  <c r="X10" i="36" s="1"/>
  <c r="P9" i="36"/>
  <c r="X9" i="36" s="1"/>
  <c r="X7" i="36"/>
  <c r="T33" i="36" l="1"/>
  <c r="P33" i="36"/>
  <c r="L33" i="36"/>
  <c r="P33" i="37"/>
  <c r="L33" i="37"/>
  <c r="X24" i="37"/>
  <c r="X25" i="37" s="1"/>
  <c r="H33" i="37"/>
  <c r="L30" i="37"/>
  <c r="L30" i="36"/>
  <c r="H33" i="36"/>
  <c r="X24" i="36"/>
  <c r="X34" i="36" l="1"/>
  <c r="X39" i="36" s="1"/>
  <c r="X41" i="36" s="1"/>
  <c r="X34" i="37"/>
  <c r="X39" i="37" s="1"/>
  <c r="X41" i="37" s="1"/>
  <c r="X30" i="37"/>
  <c r="X30" i="36"/>
</calcChain>
</file>

<file path=xl/sharedStrings.xml><?xml version="1.0" encoding="utf-8"?>
<sst xmlns="http://schemas.openxmlformats.org/spreadsheetml/2006/main" count="396" uniqueCount="82">
  <si>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</si>
  <si>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</si>
  <si>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</si>
  <si>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</si>
  <si>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</si>
  <si>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</si>
  <si>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</si>
  <si>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</si>
  <si>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</si>
  <si>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</si>
  <si>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数量</t>
  </si>
  <si>
    <t>既存開口部の断熱改修</t>
    <phoneticPr fontId="5"/>
  </si>
  <si>
    <t>窓</t>
  </si>
  <si>
    <t>ガラス
交換</t>
    <phoneticPr fontId="5"/>
  </si>
  <si>
    <t>枚</t>
  </si>
  <si>
    <t>円／枚</t>
    <rPh sb="0" eb="1">
      <t>エン</t>
    </rPh>
    <rPh sb="2" eb="3">
      <t>マイ</t>
    </rPh>
    <phoneticPr fontId="5"/>
  </si>
  <si>
    <t>円</t>
    <phoneticPr fontId="5"/>
  </si>
  <si>
    <t>箇所</t>
  </si>
  <si>
    <t>円／箇所</t>
    <rPh sb="0" eb="1">
      <t>エン</t>
    </rPh>
    <rPh sb="2" eb="4">
      <t>カショ</t>
    </rPh>
    <phoneticPr fontId="5"/>
  </si>
  <si>
    <t>ドア</t>
  </si>
  <si>
    <t>外壁</t>
    <rPh sb="0" eb="2">
      <t>ガイヘキ</t>
    </rPh>
    <phoneticPr fontId="5"/>
  </si>
  <si>
    <t>㎥</t>
    <phoneticPr fontId="5"/>
  </si>
  <si>
    <t xml:space="preserve">円／㎥  </t>
    <phoneticPr fontId="5"/>
  </si>
  <si>
    <t>屋根・
天井</t>
    <rPh sb="0" eb="2">
      <t>ヤネ</t>
    </rPh>
    <rPh sb="4" eb="6">
      <t>テンジョウ</t>
    </rPh>
    <phoneticPr fontId="5"/>
  </si>
  <si>
    <t>床</t>
    <rPh sb="0" eb="1">
      <t>ユカ</t>
    </rPh>
    <phoneticPr fontId="5"/>
  </si>
  <si>
    <t>円／戸</t>
    <rPh sb="0" eb="1">
      <t>エン</t>
    </rPh>
    <rPh sb="2" eb="3">
      <t>コ</t>
    </rPh>
    <phoneticPr fontId="5"/>
  </si>
  <si>
    <t>高断熱浴槽</t>
    <rPh sb="0" eb="5">
      <t>コウダンネツヨクソウ</t>
    </rPh>
    <phoneticPr fontId="5"/>
  </si>
  <si>
    <t>円／戸</t>
    <rPh sb="0" eb="1">
      <t>エン</t>
    </rPh>
    <phoneticPr fontId="5"/>
  </si>
  <si>
    <t>円／戸</t>
    <phoneticPr fontId="5"/>
  </si>
  <si>
    <t xml:space="preserve">円／台 </t>
    <rPh sb="0" eb="1">
      <t>エン</t>
    </rPh>
    <rPh sb="2" eb="3">
      <t>ダイ</t>
    </rPh>
    <phoneticPr fontId="5"/>
  </si>
  <si>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</si>
  <si>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</si>
  <si>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モデル工事費
（単価）</t>
    <rPh sb="3" eb="6">
      <t>コウジヒ</t>
    </rPh>
    <rPh sb="8" eb="10">
      <t>タンカ</t>
    </rPh>
    <phoneticPr fontId="1"/>
  </si>
  <si>
    <t xml:space="preserve"> 補助対象工事</t>
    <phoneticPr fontId="5"/>
  </si>
  <si>
    <t>内窓設置</t>
    <phoneticPr fontId="5"/>
  </si>
  <si>
    <t>外窓交換</t>
    <phoneticPr fontId="5"/>
  </si>
  <si>
    <t>A-C</t>
    <phoneticPr fontId="5"/>
  </si>
  <si>
    <t>D-F</t>
    <phoneticPr fontId="5"/>
  </si>
  <si>
    <t>補助申請額</t>
    <phoneticPr fontId="5"/>
  </si>
  <si>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</si>
  <si>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補助率</t>
    <rPh sb="0" eb="3">
      <t>ホジョリツ</t>
    </rPh>
    <phoneticPr fontId="1"/>
  </si>
  <si>
    <t>❶モデル工事による
工事費（小計）</t>
    <rPh sb="4" eb="6">
      <t>コウジ</t>
    </rPh>
    <rPh sb="10" eb="12">
      <t>コウジ</t>
    </rPh>
    <rPh sb="12" eb="13">
      <t>ヒ</t>
    </rPh>
    <rPh sb="14" eb="16">
      <t>ショウケイ</t>
    </rPh>
    <phoneticPr fontId="5"/>
  </si>
  <si>
    <t>➋実際の工事費</t>
    <rPh sb="1" eb="3">
      <t>ジッサイ</t>
    </rPh>
    <rPh sb="4" eb="6">
      <t>コウジ</t>
    </rPh>
    <rPh sb="6" eb="7">
      <t>ヒ</t>
    </rPh>
    <phoneticPr fontId="5"/>
  </si>
  <si>
    <r>
      <t xml:space="preserve">補助対象額
</t>
    </r>
    <r>
      <rPr>
        <sz val="8"/>
        <color theme="1"/>
        <rFont val="Meiryo UI"/>
        <family val="3"/>
        <charset val="128"/>
      </rPr>
      <t>（❶、➋のうち低い額）</t>
    </r>
    <rPh sb="0" eb="4">
      <t>ホジョタイショウ</t>
    </rPh>
    <rPh sb="4" eb="5">
      <t>ガク</t>
    </rPh>
    <rPh sb="13" eb="14">
      <t>ヒク</t>
    </rPh>
    <rPh sb="15" eb="16">
      <t>ガク</t>
    </rPh>
    <phoneticPr fontId="5"/>
  </si>
  <si>
    <t xml:space="preserve"> (補助対象額の合計) </t>
    <phoneticPr fontId="1"/>
  </si>
  <si>
    <t>Ａ開口部や躯体等の断熱化に係る改修工事</t>
    <rPh sb="1" eb="4">
      <t>カイコウブ</t>
    </rPh>
    <rPh sb="5" eb="7">
      <t>クタイ</t>
    </rPh>
    <rPh sb="7" eb="8">
      <t>ナド</t>
    </rPh>
    <rPh sb="9" eb="11">
      <t>ダンネツ</t>
    </rPh>
    <rPh sb="11" eb="12">
      <t>カ</t>
    </rPh>
    <rPh sb="13" eb="14">
      <t>カカ</t>
    </rPh>
    <rPh sb="15" eb="17">
      <t>カイシュウ</t>
    </rPh>
    <phoneticPr fontId="5"/>
  </si>
  <si>
    <t>既存外壁、
屋根・天井、
床の断熱
※使用する断熱材の区分に応じて数量を記載</t>
    <rPh sb="0" eb="2">
      <t>キソン</t>
    </rPh>
    <rPh sb="6" eb="8">
      <t>ヤネ</t>
    </rPh>
    <rPh sb="9" eb="11">
      <t>テンジョウ</t>
    </rPh>
    <rPh sb="13" eb="14">
      <t>ユカ</t>
    </rPh>
    <rPh sb="20" eb="22">
      <t>シヨウ</t>
    </rPh>
    <rPh sb="24" eb="27">
      <t>ダンネツザイ</t>
    </rPh>
    <rPh sb="28" eb="30">
      <t>クブン</t>
    </rPh>
    <rPh sb="31" eb="32">
      <t>オウ</t>
    </rPh>
    <rPh sb="34" eb="36">
      <t>スウリョウ</t>
    </rPh>
    <rPh sb="37" eb="39">
      <t>キサイ</t>
    </rPh>
    <phoneticPr fontId="5"/>
  </si>
  <si>
    <t>Ｂ設備の効率化に係る工事</t>
    <rPh sb="1" eb="3">
      <t>セツビ</t>
    </rPh>
    <rPh sb="4" eb="7">
      <t>コウリツカ</t>
    </rPh>
    <rPh sb="8" eb="9">
      <t>カカ</t>
    </rPh>
    <rPh sb="10" eb="12">
      <t>コウジ</t>
    </rPh>
    <phoneticPr fontId="5"/>
  </si>
  <si>
    <t>Ｃその他</t>
    <rPh sb="3" eb="4">
      <t>タ</t>
    </rPh>
    <phoneticPr fontId="1"/>
  </si>
  <si>
    <t xml:space="preserve"> (補助対象額の合計)</t>
    <rPh sb="2" eb="7">
      <t>ホジョタイショウガク</t>
    </rPh>
    <rPh sb="8" eb="10">
      <t>ゴウケイ</t>
    </rPh>
    <phoneticPr fontId="1"/>
  </si>
  <si>
    <t xml:space="preserve"> (②＋⑦＋⑩)</t>
    <phoneticPr fontId="1"/>
  </si>
  <si>
    <t xml:space="preserve"> (ZEH水準相当の場合50万円)</t>
    <rPh sb="5" eb="7">
      <t>スイジュン</t>
    </rPh>
    <rPh sb="7" eb="9">
      <t>ソウトウ</t>
    </rPh>
    <rPh sb="10" eb="12">
      <t>バアイ</t>
    </rPh>
    <rPh sb="14" eb="16">
      <t>マンエン</t>
    </rPh>
    <phoneticPr fontId="1"/>
  </si>
  <si>
    <t xml:space="preserve"> ⑪、⑫のうち低い額</t>
    <phoneticPr fontId="5"/>
  </si>
  <si>
    <t>対象住宅の住所</t>
    <rPh sb="0" eb="2">
      <t>タイショウ</t>
    </rPh>
    <rPh sb="2" eb="4">
      <t>ジュウタク</t>
    </rPh>
    <rPh sb="5" eb="7">
      <t>ジュウショ</t>
    </rPh>
    <phoneticPr fontId="1"/>
  </si>
  <si>
    <t xml:space="preserve"> (⑨×補助率2/5)※千円未満切捨</t>
    <rPh sb="4" eb="7">
      <t>ホジョリツ</t>
    </rPh>
    <phoneticPr fontId="1"/>
  </si>
  <si>
    <t xml:space="preserve"> (①×補助率4/5)※千円未満切捨</t>
    <rPh sb="4" eb="7">
      <t>ホジョリツ</t>
    </rPh>
    <phoneticPr fontId="1"/>
  </si>
  <si>
    <t xml:space="preserve"> (⑨×補助率4/5)※千円未満切捨</t>
    <rPh sb="4" eb="7">
      <t>ホジョリツ</t>
    </rPh>
    <phoneticPr fontId="1"/>
  </si>
  <si>
    <t>海老名市住宅断熱改修促進事業補助金　補助対象事業費の内訳書【省エネ基準相当】</t>
    <rPh sb="26" eb="29">
      <t>ウチワケショ</t>
    </rPh>
    <rPh sb="30" eb="31">
      <t>ショウ</t>
    </rPh>
    <rPh sb="33" eb="35">
      <t>キジュン</t>
    </rPh>
    <rPh sb="35" eb="37">
      <t>ソウトウ</t>
    </rPh>
    <phoneticPr fontId="1"/>
  </si>
  <si>
    <t>海老名市住宅断熱改修促進事業補助金　補助対象事業費の内訳書【ＺＥＨ水準相当】</t>
    <rPh sb="26" eb="29">
      <t>ウチワケショ</t>
    </rPh>
    <rPh sb="33" eb="35">
      <t>スイジュン</t>
    </rPh>
    <rPh sb="35" eb="37">
      <t>ソウトウ</t>
    </rPh>
    <phoneticPr fontId="1"/>
  </si>
  <si>
    <t>第１号様式（第７条関係）別紙３</t>
  </si>
  <si>
    <t xml:space="preserve"> (省エネ基準相当の場合20万円)</t>
    <rPh sb="2" eb="3">
      <t>ショウ</t>
    </rPh>
    <rPh sb="5" eb="7">
      <t>キジュン</t>
    </rPh>
    <rPh sb="7" eb="9">
      <t>ソウトウ</t>
    </rPh>
    <rPh sb="10" eb="12">
      <t>バアイ</t>
    </rPh>
    <rPh sb="14" eb="16">
      <t>マンエン</t>
    </rPh>
    <phoneticPr fontId="1"/>
  </si>
  <si>
    <t>太陽熱利用システム</t>
    <phoneticPr fontId="1"/>
  </si>
  <si>
    <t>高効率給湯器</t>
    <phoneticPr fontId="1"/>
  </si>
  <si>
    <t>節湯水栓</t>
    <phoneticPr fontId="1"/>
  </si>
  <si>
    <t>円</t>
    <phoneticPr fontId="1"/>
  </si>
  <si>
    <t>B補助金額の算定</t>
    <phoneticPr fontId="1"/>
  </si>
  <si>
    <t>高断熱浴槽</t>
    <phoneticPr fontId="1"/>
  </si>
  <si>
    <t xml:space="preserve"> (①×補助率2/5)※千円未満切捨</t>
    <rPh sb="4" eb="7">
      <t>ホジョリツ</t>
    </rPh>
    <phoneticPr fontId="1"/>
  </si>
  <si>
    <r>
      <t xml:space="preserve">補助対象額×補助率4/5　⑤
</t>
    </r>
    <r>
      <rPr>
        <sz val="8"/>
        <color theme="1"/>
        <rFont val="Meiryo UI"/>
        <family val="3"/>
        <charset val="128"/>
      </rPr>
      <t>※千円未満切捨</t>
    </r>
    <rPh sb="0" eb="5">
      <t>ホジョタイショウガク</t>
    </rPh>
    <rPh sb="6" eb="9">
      <t>ホジョリツ</t>
    </rPh>
    <rPh sb="16" eb="17">
      <t>セン</t>
    </rPh>
    <rPh sb="17" eb="18">
      <t>エン</t>
    </rPh>
    <rPh sb="18" eb="20">
      <t>ミマン</t>
    </rPh>
    <rPh sb="20" eb="21">
      <t>キリ</t>
    </rPh>
    <rPh sb="21" eb="22">
      <t>シャ</t>
    </rPh>
    <phoneticPr fontId="1"/>
  </si>
  <si>
    <t>⑤と３万円の低い額　⑥</t>
    <rPh sb="3" eb="5">
      <t>マンエン</t>
    </rPh>
    <rPh sb="6" eb="7">
      <t>ヒク</t>
    </rPh>
    <rPh sb="8" eb="9">
      <t>ガク</t>
    </rPh>
    <phoneticPr fontId="1"/>
  </si>
  <si>
    <t>A補助対象額　①</t>
    <rPh sb="1" eb="3">
      <t>ホジョ</t>
    </rPh>
    <rPh sb="3" eb="5">
      <t>タイショウ</t>
    </rPh>
    <rPh sb="5" eb="6">
      <t>ガク</t>
    </rPh>
    <phoneticPr fontId="1"/>
  </si>
  <si>
    <t>A補助金額の算定　②</t>
    <rPh sb="1" eb="3">
      <t>ホジョ</t>
    </rPh>
    <rPh sb="3" eb="5">
      <t>キンガク</t>
    </rPh>
    <rPh sb="6" eb="8">
      <t>サンテイ</t>
    </rPh>
    <phoneticPr fontId="1"/>
  </si>
  <si>
    <t xml:space="preserve">B補助対象額　③ (補助対象額の合計) </t>
    <rPh sb="1" eb="3">
      <t>ホジョ</t>
    </rPh>
    <rPh sb="3" eb="5">
      <t>タイショウ</t>
    </rPh>
    <rPh sb="5" eb="6">
      <t>ガク</t>
    </rPh>
    <phoneticPr fontId="1"/>
  </si>
  <si>
    <t>B補助対象額の補正　④ (③≦① 上限：①と同額まで)</t>
    <phoneticPr fontId="1"/>
  </si>
  <si>
    <t>Ｂ補助金額　⑦(⑥の合計)</t>
    <rPh sb="1" eb="5">
      <t>ホジョキンガク</t>
    </rPh>
    <rPh sb="10" eb="12">
      <t>ゴウケイ</t>
    </rPh>
    <phoneticPr fontId="1"/>
  </si>
  <si>
    <t>Ｂ補助金額　⑦（⑥の合計）</t>
    <rPh sb="1" eb="5">
      <t>ホジョキンガク</t>
    </rPh>
    <rPh sb="10" eb="12">
      <t>ゴウケイ</t>
    </rPh>
    <phoneticPr fontId="1"/>
  </si>
  <si>
    <t>C補助対象額　⑨</t>
    <rPh sb="1" eb="6">
      <t>ホジョタイショウガク</t>
    </rPh>
    <phoneticPr fontId="1"/>
  </si>
  <si>
    <t>C補助対象額の算定　⑩</t>
    <rPh sb="1" eb="6">
      <t>ホジョタイショウガク</t>
    </rPh>
    <rPh sb="7" eb="9">
      <t>サンテイ</t>
    </rPh>
    <phoneticPr fontId="1"/>
  </si>
  <si>
    <t>補助金額の算定　⑪</t>
    <rPh sb="0" eb="2">
      <t>ホジョ</t>
    </rPh>
    <rPh sb="2" eb="4">
      <t>キンガク</t>
    </rPh>
    <rPh sb="5" eb="7">
      <t>サンテイ</t>
    </rPh>
    <phoneticPr fontId="1"/>
  </si>
  <si>
    <t>上限額　⑫</t>
    <rPh sb="0" eb="3">
      <t>ジョウゲンガク</t>
    </rPh>
    <phoneticPr fontId="5"/>
  </si>
  <si>
    <r>
      <t xml:space="preserve">補助対象額×補助率2/5　⑤
</t>
    </r>
    <r>
      <rPr>
        <sz val="8"/>
        <color theme="1"/>
        <rFont val="Meiryo UI"/>
        <family val="3"/>
        <charset val="128"/>
      </rPr>
      <t>※千円未満切捨</t>
    </r>
    <rPh sb="0" eb="5">
      <t>ホジョタイショウガク</t>
    </rPh>
    <rPh sb="6" eb="9">
      <t>ホジョリツ</t>
    </rPh>
    <rPh sb="16" eb="17">
      <t>セン</t>
    </rPh>
    <rPh sb="17" eb="18">
      <t>エン</t>
    </rPh>
    <rPh sb="18" eb="20">
      <t>ミマン</t>
    </rPh>
    <rPh sb="20" eb="21">
      <t>キリ</t>
    </rPh>
    <rPh sb="21" eb="22">
      <t>シャ</t>
    </rPh>
    <phoneticPr fontId="1"/>
  </si>
  <si>
    <t>第１号様式（第７条関係）別紙２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</si>
</sst>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20"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9"/>
      <color theme="1"/>
      <name val="BIZ UDPゴシック"/>
      <family val="3"/>
      <charset val="128"/>
    </font>
    <font>
      <sz val="10"/>
      <color theme="1"/>
      <name val="BIZ UDゴシック"/>
      <family val="3"/>
      <charset val="128"/>
    </font>
    <font>
      <sz val="12"/>
      <name val="BIZ UDゴシック"/>
      <family val="3"/>
      <charset val="128"/>
    </font>
    <font>
      <sz val="12"/>
      <color theme="1"/>
      <name val="BIZ UDゴシック"/>
      <family val="3"/>
      <charset val="128"/>
    </font>
    <font>
      <sz val="11"/>
      <color indexed="8"/>
      <name val="BIZ UDPゴシック"/>
      <family val="3"/>
      <charset val="128"/>
    </font>
    <font>
      <sz val="10"/>
      <color theme="1"/>
      <name val="BIZ UDP明朝 Medium"/>
      <family val="1"/>
      <charset val="128"/>
    </font>
    <font>
      <sz val="10"/>
      <color theme="1"/>
      <name val="ＭＳ 明朝"/>
      <family val="1"/>
      <charset val="128"/>
    </font>
    <font>
      <sz val="10"/>
      <color indexed="8"/>
      <name val="BIZ UDPゴシック"/>
      <family val="3"/>
      <charset val="128"/>
    </font>
    <font>
      <sz val="10"/>
      <color theme="1"/>
      <name val="BIZ UDPゴシック"/>
      <family val="3"/>
      <charset val="128"/>
    </font>
    <font>
      <sz val="9"/>
      <color theme="1"/>
      <name val="Meiryo UI"/>
      <family val="3"/>
      <charset val="128"/>
    </font>
    <font>
      <sz val="9"/>
      <name val="Meiryo UI"/>
      <family val="3"/>
      <charset val="128"/>
    </font>
    <font>
      <sz val="8"/>
      <color theme="1"/>
      <name val="Meiryo UI"/>
      <family val="3"/>
      <charset val="128"/>
    </font>
    <font>
      <b/>
      <sz val="12"/>
      <color theme="1"/>
      <name val="Meiryo UI"/>
      <family val="3"/>
      <charset val="128"/>
    </font>
    <font>
      <b/>
      <sz val="9"/>
      <color theme="1"/>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auto="1"/>
      </right>
      <top/>
      <bottom style="double">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double">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auto="1"/>
      </left>
      <right/>
      <top style="double">
        <color auto="1"/>
      </top>
      <bottom style="double">
        <color auto="1"/>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thick">
        <color indexed="64"/>
      </bottom>
      <diagonal/>
    </border>
    <border>
      <left style="hair">
        <color indexed="64"/>
      </left>
      <right/>
      <top style="thin">
        <color indexed="64"/>
      </top>
      <bottom/>
      <diagonal/>
    </border>
    <border>
      <left style="thin">
        <color indexed="64"/>
      </left>
      <right/>
      <top style="medium">
        <color indexed="64"/>
      </top>
      <bottom style="medium">
        <color indexed="64"/>
      </bottom>
      <diagonal/>
    </border>
    <border>
      <left style="hair">
        <color indexed="64"/>
      </left>
      <right/>
      <top style="hair">
        <color indexed="64"/>
      </top>
      <bottom style="double">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bottom style="hair">
        <color indexed="64"/>
      </bottom>
      <diagonal/>
    </border>
    <border>
      <left style="hair">
        <color indexed="64"/>
      </left>
      <right style="thick">
        <color indexed="64"/>
      </right>
      <top/>
      <bottom style="hair">
        <color indexed="64"/>
      </bottom>
      <diagonal/>
    </border>
    <border>
      <left style="thick">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hair">
        <color indexed="64"/>
      </bottom>
      <diagonal/>
    </border>
    <border>
      <left style="thick">
        <color indexed="64"/>
      </left>
      <right/>
      <top style="hair">
        <color indexed="64"/>
      </top>
      <bottom style="double">
        <color indexed="64"/>
      </bottom>
      <diagonal/>
    </border>
    <border>
      <left style="hair">
        <color indexed="64"/>
      </left>
      <right style="thick">
        <color indexed="64"/>
      </right>
      <top style="hair">
        <color indexed="64"/>
      </top>
      <bottom style="double">
        <color indexed="64"/>
      </bottom>
      <diagonal/>
    </border>
    <border>
      <left style="thick">
        <color indexed="64"/>
      </left>
      <right/>
      <top style="medium">
        <color indexed="64"/>
      </top>
      <bottom style="thin">
        <color indexed="64"/>
      </bottom>
      <diagonal/>
    </border>
    <border>
      <left style="hair">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hair">
        <color auto="1"/>
      </left>
      <right style="thick">
        <color indexed="64"/>
      </right>
      <top/>
      <bottom/>
      <diagonal/>
    </border>
    <border>
      <left style="thick">
        <color indexed="64"/>
      </left>
      <right/>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double">
        <color auto="1"/>
      </bottom>
      <diagonal/>
    </border>
    <border>
      <left style="thin">
        <color indexed="64"/>
      </left>
      <right/>
      <top style="double">
        <color indexed="64"/>
      </top>
      <bottom/>
      <diagonal/>
    </border>
    <border>
      <left/>
      <right style="thick">
        <color indexed="64"/>
      </right>
      <top style="thin">
        <color indexed="64"/>
      </top>
      <bottom style="thin">
        <color indexed="64"/>
      </bottom>
      <diagonal/>
    </border>
    <border>
      <left style="thin">
        <color indexed="64"/>
      </left>
      <right/>
      <top style="double">
        <color indexed="64"/>
      </top>
      <bottom style="double">
        <color indexed="64"/>
      </bottom>
      <diagonal/>
    </border>
    <border>
      <left/>
      <right style="hair">
        <color auto="1"/>
      </right>
      <top style="double">
        <color indexed="64"/>
      </top>
      <bottom style="double">
        <color indexed="64"/>
      </bottom>
      <diagonal/>
    </border>
    <border>
      <left style="thick">
        <color indexed="64"/>
      </left>
      <right/>
      <top/>
      <bottom/>
      <diagonal/>
    </border>
    <border>
      <left style="hair">
        <color indexed="64"/>
      </left>
      <right style="thick">
        <color indexed="64"/>
      </right>
      <top style="double">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hair">
        <color indexed="64"/>
      </top>
      <bottom style="medium">
        <color indexed="64"/>
      </bottom>
      <diagonal/>
    </border>
    <border>
      <left style="hair">
        <color auto="1"/>
      </left>
      <right style="thick">
        <color indexed="64"/>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auto="1"/>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hair">
        <color indexed="64"/>
      </left>
      <right style="thin">
        <color indexed="64"/>
      </right>
      <top style="double">
        <color indexed="64"/>
      </top>
      <bottom style="thin">
        <color indexed="64"/>
      </bottom>
      <diagonal/>
    </border>
    <border>
      <left/>
      <right style="thick">
        <color indexed="64"/>
      </right>
      <top style="double">
        <color indexed="64"/>
      </top>
      <bottom/>
      <diagonal/>
    </border>
    <border>
      <left style="thick">
        <color indexed="64"/>
      </left>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ck">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ck">
        <color indexed="64"/>
      </right>
      <top style="double">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3">
    <xf numFmtId="0" fontId="0" fillId="0" borderId="0"/>
    <xf numFmtId="0" fontId="3" fillId="0" borderId="0"/>
    <xf numFmtId="38" fontId="4" fillId="0" borderId="0" applyFont="0" applyFill="0" applyBorder="0" applyAlignment="0" applyProtection="0">
      <alignment vertical="center"/>
    </xf>
  </cellStyleXfs>
  <cellXfs count="298">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2" fillId="0" borderId="2"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shrinkToFit="1"/>
    </xf>
    <xf numFmtId="0" fontId="7" fillId="0" borderId="0" xfId="0" applyFont="1" applyAlignment="1">
      <alignment vertical="center" wrapText="1" shrinkToFit="1"/>
    </xf>
    <xf numFmtId="0" fontId="7" fillId="0" borderId="0" xfId="0" applyFont="1" applyAlignment="1">
      <alignment vertical="center" shrinkToFit="1"/>
    </xf>
    <xf numFmtId="38" fontId="7" fillId="0" borderId="0" xfId="0" applyNumberFormat="1" applyFont="1" applyAlignment="1">
      <alignment vertical="center" shrinkToFit="1"/>
    </xf>
    <xf numFmtId="0" fontId="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1" fillId="0" borderId="0" xfId="0" applyFont="1" applyAlignment="1">
      <alignment vertical="center" wrapText="1" shrinkToFit="1"/>
    </xf>
    <xf numFmtId="0" fontId="12" fillId="0" borderId="0" xfId="0" applyFont="1" applyAlignment="1">
      <alignment horizontal="right" vertical="top"/>
    </xf>
    <xf numFmtId="0" fontId="15" fillId="0" borderId="49" xfId="0" applyFont="1" applyBorder="1" applyAlignment="1">
      <alignment horizontal="center" vertical="center" shrinkToFit="1"/>
    </xf>
    <xf numFmtId="0" fontId="15" fillId="3" borderId="49"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7" xfId="0" applyFont="1" applyBorder="1" applyAlignment="1">
      <alignment horizontal="center" vertical="center" shrinkToFit="1"/>
    </xf>
    <xf numFmtId="0" fontId="15" fillId="3" borderId="47"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51" xfId="0" applyFont="1" applyBorder="1" applyAlignment="1">
      <alignment horizontal="center" vertical="center" shrinkToFit="1"/>
    </xf>
    <xf numFmtId="0" fontId="15" fillId="3" borderId="51" xfId="0" applyFont="1" applyFill="1" applyBorder="1" applyAlignment="1" applyProtection="1">
      <alignment horizontal="center" vertical="center" shrinkToFit="1"/>
      <protection locked="0"/>
    </xf>
    <xf numFmtId="0" fontId="15" fillId="0" borderId="48"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50" xfId="0" applyFont="1" applyBorder="1" applyAlignment="1">
      <alignment horizontal="center" vertical="center" shrinkToFit="1"/>
    </xf>
    <xf numFmtId="0" fontId="15" fillId="3" borderId="50"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84" xfId="0" applyFont="1" applyBorder="1" applyAlignment="1">
      <alignment horizontal="center" vertical="center" wrapText="1"/>
    </xf>
    <xf numFmtId="177" fontId="15" fillId="3" borderId="50" xfId="2" applyNumberFormat="1" applyFont="1" applyFill="1" applyBorder="1" applyAlignment="1" applyProtection="1">
      <alignment horizontal="center" vertical="center" shrinkToFit="1"/>
      <protection locked="0"/>
    </xf>
    <xf numFmtId="177" fontId="15" fillId="3" borderId="51" xfId="2" applyNumberFormat="1" applyFont="1" applyFill="1" applyBorder="1" applyAlignment="1" applyProtection="1">
      <alignment horizontal="center" vertical="center" shrinkToFit="1"/>
      <protection locked="0"/>
    </xf>
    <xf numFmtId="177" fontId="15" fillId="3" borderId="69" xfId="2" applyNumberFormat="1" applyFont="1" applyFill="1" applyBorder="1" applyAlignment="1" applyProtection="1">
      <alignment horizontal="center" vertical="center" shrinkToFit="1"/>
      <protection locked="0"/>
    </xf>
    <xf numFmtId="0" fontId="15" fillId="0" borderId="52" xfId="0" applyFont="1" applyBorder="1" applyAlignment="1">
      <alignment horizontal="center" vertical="center" shrinkToFit="1"/>
    </xf>
    <xf numFmtId="177" fontId="15" fillId="3" borderId="52" xfId="2" applyNumberFormat="1"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57" xfId="0" applyFont="1" applyBorder="1" applyAlignment="1">
      <alignment horizontal="center" vertical="center" shrinkToFit="1"/>
    </xf>
    <xf numFmtId="0" fontId="15" fillId="3" borderId="57" xfId="0" applyFont="1" applyFill="1" applyBorder="1" applyAlignment="1" applyProtection="1">
      <alignment horizontal="center" vertical="center" shrinkToFit="1"/>
      <protection locked="0"/>
    </xf>
    <xf numFmtId="0" fontId="15" fillId="0" borderId="57" xfId="0" applyFont="1" applyBorder="1" applyAlignment="1">
      <alignment horizontal="center" vertical="center" wrapText="1"/>
    </xf>
    <xf numFmtId="38" fontId="15" fillId="0" borderId="54" xfId="2" applyFont="1" applyFill="1" applyBorder="1" applyAlignment="1">
      <alignment horizontal="center" vertical="center" wrapText="1"/>
    </xf>
    <xf numFmtId="38" fontId="15" fillId="0" borderId="88" xfId="2" applyFont="1" applyFill="1" applyBorder="1" applyAlignment="1">
      <alignment horizontal="center" vertical="center" wrapText="1"/>
    </xf>
    <xf numFmtId="0" fontId="15" fillId="0" borderId="56" xfId="0" applyFont="1" applyBorder="1" applyAlignment="1">
      <alignment horizontal="center" vertical="center" shrinkToFit="1"/>
    </xf>
    <xf numFmtId="0" fontId="15" fillId="3" borderId="56" xfId="0" applyFont="1" applyFill="1" applyBorder="1" applyAlignment="1" applyProtection="1">
      <alignment horizontal="center" vertical="center" shrinkToFit="1"/>
      <protection locked="0"/>
    </xf>
    <xf numFmtId="0" fontId="15" fillId="0" borderId="56" xfId="0" applyFont="1" applyBorder="1" applyAlignment="1">
      <alignment horizontal="center" vertical="center" wrapText="1"/>
    </xf>
    <xf numFmtId="38" fontId="15" fillId="0" borderId="55" xfId="2" applyFont="1" applyFill="1" applyBorder="1" applyAlignment="1">
      <alignment horizontal="center" vertical="center" wrapText="1"/>
    </xf>
    <xf numFmtId="38" fontId="15" fillId="0" borderId="90" xfId="2" applyFont="1" applyFill="1" applyBorder="1" applyAlignment="1">
      <alignment horizontal="center" vertical="center" wrapText="1"/>
    </xf>
    <xf numFmtId="0" fontId="15" fillId="3" borderId="58" xfId="0" applyFont="1" applyFill="1" applyBorder="1" applyAlignment="1" applyProtection="1">
      <alignment horizontal="center" vertical="center" shrinkToFit="1"/>
      <protection locked="0"/>
    </xf>
    <xf numFmtId="0" fontId="15" fillId="0" borderId="58" xfId="0" applyFont="1" applyBorder="1" applyAlignment="1">
      <alignment horizontal="center" vertical="center" wrapText="1"/>
    </xf>
    <xf numFmtId="38" fontId="15" fillId="0" borderId="72" xfId="2" applyFont="1" applyFill="1" applyBorder="1" applyAlignment="1">
      <alignment horizontal="center" vertical="center" wrapText="1"/>
    </xf>
    <xf numFmtId="38" fontId="15" fillId="0" borderId="91" xfId="2" applyFont="1" applyFill="1" applyBorder="1" applyAlignment="1">
      <alignment horizontal="center" vertical="center" wrapText="1"/>
    </xf>
    <xf numFmtId="0" fontId="15" fillId="0" borderId="95" xfId="0" applyFont="1" applyBorder="1" applyAlignment="1">
      <alignment horizontal="center" vertical="center" wrapText="1"/>
    </xf>
    <xf numFmtId="0" fontId="15" fillId="0" borderId="88" xfId="0" applyFont="1" applyBorder="1" applyAlignment="1">
      <alignment horizontal="center" vertical="center" wrapText="1"/>
    </xf>
    <xf numFmtId="0" fontId="17" fillId="0" borderId="90" xfId="0" applyFont="1" applyBorder="1" applyAlignment="1">
      <alignment horizontal="center" vertical="center" shrinkToFit="1"/>
    </xf>
    <xf numFmtId="0" fontId="15" fillId="0" borderId="92" xfId="0" applyFont="1" applyBorder="1" applyAlignment="1">
      <alignment horizontal="center" vertical="center" wrapText="1"/>
    </xf>
    <xf numFmtId="0" fontId="19" fillId="0" borderId="125" xfId="0" applyFont="1" applyBorder="1" applyAlignment="1">
      <alignment horizontal="center" vertical="center" wrapText="1"/>
    </xf>
    <xf numFmtId="0" fontId="15" fillId="0" borderId="130" xfId="0" applyFont="1" applyBorder="1" applyAlignment="1">
      <alignment vertical="center"/>
    </xf>
    <xf numFmtId="0" fontId="15" fillId="0" borderId="133" xfId="0" applyFont="1" applyBorder="1" applyAlignment="1">
      <alignment horizontal="center" vertical="center" wrapText="1"/>
    </xf>
    <xf numFmtId="0" fontId="15" fillId="0" borderId="5" xfId="0" applyFont="1" applyBorder="1" applyAlignment="1">
      <alignment vertical="center"/>
    </xf>
    <xf numFmtId="0" fontId="17" fillId="0" borderId="5" xfId="0" applyFont="1" applyBorder="1" applyAlignment="1">
      <alignment vertical="center"/>
    </xf>
    <xf numFmtId="0" fontId="17" fillId="0" borderId="103" xfId="0" applyFont="1" applyBorder="1" applyAlignment="1">
      <alignment vertical="center"/>
    </xf>
    <xf numFmtId="0" fontId="6" fillId="0" borderId="95" xfId="0" applyFont="1" applyBorder="1" applyAlignment="1">
      <alignment vertical="center"/>
    </xf>
    <xf numFmtId="0" fontId="15" fillId="0" borderId="9" xfId="0" applyFont="1" applyBorder="1" applyAlignment="1">
      <alignment vertical="center"/>
    </xf>
    <xf numFmtId="0" fontId="17" fillId="0" borderId="9" xfId="0" applyFont="1" applyBorder="1" applyAlignment="1">
      <alignment vertical="center"/>
    </xf>
    <xf numFmtId="0" fontId="17" fillId="0" borderId="139" xfId="0" applyFont="1" applyBorder="1" applyAlignment="1">
      <alignment vertical="center"/>
    </xf>
    <xf numFmtId="0" fontId="15" fillId="0" borderId="145" xfId="0" applyFont="1" applyBorder="1" applyAlignment="1">
      <alignment horizontal="center" vertical="center" wrapText="1"/>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103" xfId="0" applyFont="1" applyBorder="1" applyAlignment="1">
      <alignment horizontal="center" vertical="center"/>
    </xf>
    <xf numFmtId="0" fontId="17" fillId="0" borderId="139" xfId="0" applyFont="1" applyBorder="1" applyAlignment="1">
      <alignment horizontal="center" vertical="center"/>
    </xf>
    <xf numFmtId="0" fontId="8" fillId="0" borderId="0" xfId="0" applyFont="1" applyAlignment="1">
      <alignment horizontal="center" vertical="center"/>
    </xf>
    <xf numFmtId="0" fontId="13" fillId="0" borderId="60" xfId="0" applyFont="1" applyBorder="1" applyAlignment="1">
      <alignment horizontal="center" vertical="center"/>
    </xf>
    <xf numFmtId="0" fontId="13" fillId="0" borderId="18" xfId="0" applyFont="1" applyBorder="1" applyAlignment="1">
      <alignment horizontal="center" vertical="center"/>
    </xf>
    <xf numFmtId="0" fontId="14" fillId="2" borderId="59"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61" xfId="0" applyFont="1" applyFill="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2" fontId="14" fillId="0" borderId="59" xfId="0" quotePrefix="1" applyNumberFormat="1" applyFont="1" applyBorder="1" applyAlignment="1">
      <alignment horizontal="center" vertical="center" shrinkToFit="1"/>
    </xf>
    <xf numFmtId="12" fontId="14" fillId="0" borderId="18" xfId="0" quotePrefix="1" applyNumberFormat="1" applyFont="1" applyBorder="1" applyAlignment="1">
      <alignment horizontal="center" vertical="center" shrinkToFit="1"/>
    </xf>
    <xf numFmtId="12" fontId="14" fillId="0" borderId="19" xfId="0" quotePrefix="1" applyNumberFormat="1" applyFont="1" applyBorder="1" applyAlignment="1">
      <alignment horizontal="center" vertical="center" shrinkToFi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6" fillId="0" borderId="68"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21" xfId="0" applyFont="1" applyBorder="1" applyAlignment="1">
      <alignment horizontal="center" vertical="center" textRotation="255" wrapText="1"/>
    </xf>
    <xf numFmtId="0" fontId="15" fillId="0" borderId="23"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3" xfId="0" applyFont="1" applyBorder="1" applyAlignment="1">
      <alignment horizontal="center" vertical="center" wrapText="1"/>
    </xf>
    <xf numFmtId="0" fontId="15" fillId="2" borderId="26" xfId="0" applyFont="1" applyFill="1" applyBorder="1" applyAlignment="1">
      <alignment horizontal="center" vertical="center" wrapText="1"/>
    </xf>
    <xf numFmtId="0" fontId="15" fillId="2" borderId="35" xfId="0" applyFont="1" applyFill="1" applyBorder="1" applyAlignment="1">
      <alignment horizontal="center" vertical="center" wrapText="1"/>
    </xf>
    <xf numFmtId="38" fontId="15" fillId="0" borderId="26" xfId="2" applyFont="1" applyBorder="1" applyAlignment="1">
      <alignment horizontal="right" vertical="center" wrapText="1"/>
    </xf>
    <xf numFmtId="38" fontId="15" fillId="0" borderId="35" xfId="2" applyFont="1" applyBorder="1" applyAlignment="1">
      <alignment horizontal="right" vertical="center" wrapText="1"/>
    </xf>
    <xf numFmtId="38" fontId="15" fillId="0" borderId="24" xfId="2" applyFont="1" applyBorder="1" applyAlignment="1">
      <alignment horizontal="right" vertical="center" wrapText="1"/>
    </xf>
    <xf numFmtId="38" fontId="15" fillId="0" borderId="41" xfId="2" applyFont="1" applyBorder="1" applyAlignment="1">
      <alignment horizontal="right" vertical="center" wrapText="1"/>
    </xf>
    <xf numFmtId="38" fontId="15" fillId="2" borderId="26" xfId="2" applyFont="1" applyFill="1" applyBorder="1" applyAlignment="1">
      <alignment horizontal="right" vertical="center" shrinkToFit="1"/>
    </xf>
    <xf numFmtId="38" fontId="15" fillId="2" borderId="35" xfId="2" applyFont="1" applyFill="1" applyBorder="1" applyAlignment="1">
      <alignment horizontal="right" vertical="center" shrinkToFit="1"/>
    </xf>
    <xf numFmtId="0" fontId="15" fillId="0" borderId="25" xfId="0" applyFont="1" applyBorder="1" applyAlignment="1">
      <alignment horizontal="center" vertical="center" wrapText="1"/>
    </xf>
    <xf numFmtId="0" fontId="15" fillId="0" borderId="28" xfId="0" applyFont="1" applyBorder="1" applyAlignment="1">
      <alignment horizontal="center" vertical="center" wrapText="1"/>
    </xf>
    <xf numFmtId="0" fontId="15" fillId="2" borderId="25" xfId="0" applyFont="1" applyFill="1" applyBorder="1" applyAlignment="1">
      <alignment horizontal="center" vertical="center" wrapText="1"/>
    </xf>
    <xf numFmtId="0" fontId="15" fillId="2" borderId="44" xfId="0" applyFont="1" applyFill="1" applyBorder="1" applyAlignment="1">
      <alignment horizontal="center" vertical="center" wrapText="1"/>
    </xf>
    <xf numFmtId="38" fontId="15" fillId="0" borderId="25" xfId="2" applyFont="1" applyBorder="1" applyAlignment="1">
      <alignment horizontal="right" vertical="center" wrapText="1"/>
    </xf>
    <xf numFmtId="38" fontId="15" fillId="0" borderId="44" xfId="2" applyFont="1" applyBorder="1" applyAlignment="1">
      <alignment horizontal="right" vertical="center" wrapText="1"/>
    </xf>
    <xf numFmtId="38" fontId="15" fillId="2" borderId="25" xfId="2" applyFont="1" applyFill="1" applyBorder="1" applyAlignment="1">
      <alignment horizontal="right" vertical="center" shrinkToFit="1"/>
    </xf>
    <xf numFmtId="38" fontId="15" fillId="2" borderId="44" xfId="2" applyFont="1" applyFill="1" applyBorder="1" applyAlignment="1">
      <alignment horizontal="right" vertical="center" shrinkToFit="1"/>
    </xf>
    <xf numFmtId="0" fontId="15" fillId="0" borderId="24" xfId="0" applyFont="1" applyBorder="1" applyAlignment="1">
      <alignment horizontal="center" vertical="center" wrapText="1"/>
    </xf>
    <xf numFmtId="0" fontId="15" fillId="0" borderId="40" xfId="0" applyFont="1" applyBorder="1" applyAlignment="1">
      <alignment horizontal="center" vertical="center" wrapText="1"/>
    </xf>
    <xf numFmtId="0" fontId="15" fillId="2" borderId="24" xfId="0" applyFont="1" applyFill="1" applyBorder="1" applyAlignment="1">
      <alignment horizontal="center" vertical="center" wrapText="1"/>
    </xf>
    <xf numFmtId="0" fontId="15" fillId="2" borderId="41" xfId="0" applyFont="1" applyFill="1" applyBorder="1" applyAlignment="1">
      <alignment horizontal="center" vertical="center" wrapText="1"/>
    </xf>
    <xf numFmtId="38" fontId="15" fillId="2" borderId="24" xfId="2" applyFont="1" applyFill="1" applyBorder="1" applyAlignment="1">
      <alignment horizontal="right" vertical="center" shrinkToFit="1"/>
    </xf>
    <xf numFmtId="38" fontId="15" fillId="2" borderId="41" xfId="2" applyFont="1" applyFill="1" applyBorder="1" applyAlignment="1">
      <alignment horizontal="right" vertical="center" shrinkToFi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38" fontId="15" fillId="0" borderId="82" xfId="2" applyFont="1" applyFill="1" applyBorder="1" applyAlignment="1">
      <alignment horizontal="right" vertical="center" shrinkToFit="1"/>
    </xf>
    <xf numFmtId="38" fontId="15" fillId="0" borderId="44" xfId="2" applyFont="1" applyFill="1" applyBorder="1" applyAlignment="1">
      <alignment horizontal="right" vertical="center" shrinkToFit="1"/>
    </xf>
    <xf numFmtId="38" fontId="15" fillId="0" borderId="100" xfId="2" applyFont="1" applyFill="1" applyBorder="1" applyAlignment="1">
      <alignment horizontal="right" vertical="center" shrinkToFit="1"/>
    </xf>
    <xf numFmtId="38" fontId="15" fillId="0" borderId="78" xfId="2" applyFont="1" applyFill="1" applyBorder="1" applyAlignment="1">
      <alignment horizontal="right" vertical="center" shrinkToFit="1"/>
    </xf>
    <xf numFmtId="38" fontId="15" fillId="0" borderId="35" xfId="2" applyFont="1" applyFill="1" applyBorder="1" applyAlignment="1">
      <alignment horizontal="right" vertical="center" shrinkToFit="1"/>
    </xf>
    <xf numFmtId="38" fontId="15" fillId="0" borderId="80" xfId="2" applyFont="1" applyFill="1" applyBorder="1" applyAlignment="1">
      <alignment horizontal="right" vertical="center" shrinkToFit="1"/>
    </xf>
    <xf numFmtId="38" fontId="15" fillId="0" borderId="41" xfId="2" applyFont="1" applyFill="1" applyBorder="1" applyAlignment="1">
      <alignment horizontal="right" vertical="center" shrinkToFit="1"/>
    </xf>
    <xf numFmtId="38" fontId="15" fillId="0" borderId="98" xfId="2" applyFont="1" applyFill="1" applyBorder="1" applyAlignment="1">
      <alignment horizontal="right" vertical="center" shrinkToFit="1"/>
    </xf>
    <xf numFmtId="38" fontId="15" fillId="0" borderId="45" xfId="2" applyFont="1" applyFill="1" applyBorder="1" applyAlignment="1">
      <alignment horizontal="right" vertical="center" shrinkToFit="1"/>
    </xf>
    <xf numFmtId="38" fontId="15" fillId="0" borderId="99" xfId="2" applyFont="1" applyFill="1" applyBorder="1" applyAlignment="1">
      <alignment horizontal="right" vertical="center" shrinkToFit="1"/>
    </xf>
    <xf numFmtId="38" fontId="15" fillId="0" borderId="63" xfId="2" applyFont="1" applyFill="1" applyBorder="1" applyAlignment="1">
      <alignment horizontal="right" vertical="center" shrinkToFi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14" xfId="0" applyFont="1" applyBorder="1" applyAlignment="1">
      <alignment horizontal="right" vertical="center" wrapText="1"/>
    </xf>
    <xf numFmtId="0" fontId="15" fillId="0" borderId="115" xfId="0" applyFont="1" applyBorder="1" applyAlignment="1">
      <alignment horizontal="right" vertical="center" wrapText="1"/>
    </xf>
    <xf numFmtId="0" fontId="17" fillId="0" borderId="117" xfId="0" applyFont="1" applyBorder="1" applyAlignment="1">
      <alignment horizontal="left" vertical="center" wrapText="1"/>
    </xf>
    <xf numFmtId="0" fontId="17" fillId="0" borderId="115" xfId="0" applyFont="1" applyBorder="1" applyAlignment="1">
      <alignment horizontal="left" vertical="center" wrapText="1"/>
    </xf>
    <xf numFmtId="0" fontId="17" fillId="0" borderId="116" xfId="0" applyFont="1" applyBorder="1" applyAlignment="1">
      <alignment horizontal="left" vertical="center" wrapText="1"/>
    </xf>
    <xf numFmtId="176" fontId="15" fillId="0" borderId="106" xfId="2" applyNumberFormat="1" applyFont="1" applyFill="1" applyBorder="1" applyAlignment="1">
      <alignment horizontal="right" vertical="center" shrinkToFit="1"/>
    </xf>
    <xf numFmtId="176" fontId="15" fillId="0" borderId="0" xfId="2" applyNumberFormat="1" applyFont="1" applyFill="1" applyBorder="1" applyAlignment="1">
      <alignment horizontal="right" vertical="center" shrinkToFit="1"/>
    </xf>
    <xf numFmtId="0" fontId="15" fillId="0" borderId="108" xfId="0" applyFont="1" applyBorder="1" applyAlignment="1">
      <alignment horizontal="right" vertical="center" wrapText="1"/>
    </xf>
    <xf numFmtId="0" fontId="15" fillId="0" borderId="109" xfId="0" applyFont="1" applyBorder="1" applyAlignment="1">
      <alignment horizontal="right" vertical="center" wrapText="1"/>
    </xf>
    <xf numFmtId="0" fontId="17" fillId="0" borderId="118"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0" xfId="0" applyFont="1" applyBorder="1" applyAlignment="1">
      <alignment horizontal="left" vertical="center" wrapText="1"/>
    </xf>
    <xf numFmtId="176" fontId="15" fillId="0" borderId="111" xfId="2" applyNumberFormat="1" applyFont="1" applyFill="1" applyBorder="1" applyAlignment="1">
      <alignment horizontal="right" vertical="center" shrinkToFit="1"/>
    </xf>
    <xf numFmtId="176" fontId="15" fillId="0" borderId="109" xfId="2" applyNumberFormat="1" applyFont="1" applyFill="1" applyBorder="1" applyAlignment="1">
      <alignment horizontal="right" vertical="center" shrinkToFit="1"/>
    </xf>
    <xf numFmtId="176" fontId="15" fillId="0" borderId="113" xfId="2" applyNumberFormat="1" applyFont="1" applyFill="1" applyBorder="1" applyAlignment="1">
      <alignment horizontal="right" vertical="center" shrinkToFit="1"/>
    </xf>
    <xf numFmtId="0" fontId="15" fillId="0" borderId="30" xfId="0" applyFont="1" applyBorder="1" applyAlignment="1">
      <alignment horizontal="center" vertical="center" wrapText="1"/>
    </xf>
    <xf numFmtId="0" fontId="15" fillId="0" borderId="29" xfId="0" applyFont="1" applyBorder="1" applyAlignment="1">
      <alignment horizontal="center" vertical="center" wrapText="1"/>
    </xf>
    <xf numFmtId="38" fontId="15" fillId="2" borderId="30" xfId="2" applyFont="1" applyFill="1" applyBorder="1" applyAlignment="1">
      <alignment horizontal="right" vertical="center" shrinkToFit="1"/>
    </xf>
    <xf numFmtId="38" fontId="15" fillId="2" borderId="46" xfId="2" applyFont="1" applyFill="1" applyBorder="1" applyAlignment="1">
      <alignment horizontal="right" vertical="center" shrinkToFit="1"/>
    </xf>
    <xf numFmtId="38" fontId="15" fillId="0" borderId="85" xfId="2" applyFont="1" applyFill="1" applyBorder="1" applyAlignment="1">
      <alignment horizontal="right" vertical="center" shrinkToFit="1"/>
    </xf>
    <xf numFmtId="38" fontId="15" fillId="0" borderId="46" xfId="2" applyFont="1" applyFill="1" applyBorder="1" applyAlignment="1">
      <alignment horizontal="right" vertical="center" shrinkToFit="1"/>
    </xf>
    <xf numFmtId="38" fontId="15" fillId="0" borderId="101" xfId="2" applyFont="1" applyFill="1" applyBorder="1" applyAlignment="1">
      <alignment horizontal="right" vertical="center" shrinkToFi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8"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0" xfId="0" applyFont="1" applyAlignment="1">
      <alignment horizontal="justify" vertical="center" wrapText="1"/>
    </xf>
    <xf numFmtId="0" fontId="15" fillId="0" borderId="13"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39" xfId="0" applyFont="1" applyBorder="1" applyAlignment="1">
      <alignment horizontal="justify" vertical="center" wrapText="1"/>
    </xf>
    <xf numFmtId="0" fontId="15" fillId="0" borderId="16" xfId="0" applyFont="1" applyBorder="1" applyAlignment="1">
      <alignment horizontal="justify" vertical="center" wrapText="1"/>
    </xf>
    <xf numFmtId="38" fontId="15" fillId="2" borderId="3" xfId="2" applyFont="1" applyFill="1" applyBorder="1" applyAlignment="1">
      <alignment horizontal="right" vertical="center" shrinkToFit="1"/>
    </xf>
    <xf numFmtId="38" fontId="15" fillId="2" borderId="4" xfId="2" applyFont="1" applyFill="1" applyBorder="1" applyAlignment="1">
      <alignment horizontal="right" vertical="center" shrinkToFit="1"/>
    </xf>
    <xf numFmtId="38" fontId="15" fillId="0" borderId="89" xfId="2" applyFont="1" applyFill="1" applyBorder="1" applyAlignment="1">
      <alignment horizontal="right" vertical="center" shrinkToFit="1"/>
    </xf>
    <xf numFmtId="38" fontId="15" fillId="0" borderId="4" xfId="2" applyFont="1" applyFill="1" applyBorder="1" applyAlignment="1">
      <alignment horizontal="right" vertical="center" shrinkToFi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38" fontId="15" fillId="2" borderId="3" xfId="2" applyFont="1" applyFill="1" applyBorder="1" applyAlignment="1" applyProtection="1">
      <alignment horizontal="center" vertical="center" wrapText="1"/>
      <protection locked="0"/>
    </xf>
    <xf numFmtId="38" fontId="15" fillId="2" borderId="4" xfId="2" applyFont="1" applyFill="1" applyBorder="1" applyAlignment="1" applyProtection="1">
      <alignment horizontal="center" vertical="center" wrapText="1"/>
      <protection locked="0"/>
    </xf>
    <xf numFmtId="38" fontId="15" fillId="3" borderId="3" xfId="2" applyFont="1" applyFill="1" applyBorder="1" applyAlignment="1" applyProtection="1">
      <alignment horizontal="right" vertical="center" wrapText="1"/>
      <protection locked="0"/>
    </xf>
    <xf numFmtId="38" fontId="15" fillId="3" borderId="4" xfId="2" applyFont="1" applyFill="1" applyBorder="1" applyAlignment="1" applyProtection="1">
      <alignment horizontal="right" vertical="center" wrapText="1"/>
      <protection locked="0"/>
    </xf>
    <xf numFmtId="38" fontId="15" fillId="0" borderId="87" xfId="2" applyFont="1" applyFill="1" applyBorder="1" applyAlignment="1">
      <alignment horizontal="right" vertical="center" shrinkToFit="1"/>
    </xf>
    <xf numFmtId="38" fontId="15" fillId="0" borderId="17" xfId="2" applyFont="1" applyFill="1" applyBorder="1" applyAlignment="1">
      <alignment horizontal="right" vertical="center" shrinkToFit="1"/>
    </xf>
    <xf numFmtId="0" fontId="15" fillId="0" borderId="32"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33" xfId="0" applyFont="1" applyBorder="1" applyAlignment="1">
      <alignment horizontal="justify" vertical="center" wrapText="1"/>
    </xf>
    <xf numFmtId="38" fontId="15" fillId="2" borderId="32" xfId="2" applyFont="1" applyFill="1" applyBorder="1" applyAlignment="1" applyProtection="1">
      <alignment horizontal="center" vertical="center" wrapText="1"/>
      <protection locked="0"/>
    </xf>
    <xf numFmtId="38" fontId="15" fillId="2" borderId="17" xfId="2" applyFont="1" applyFill="1" applyBorder="1" applyAlignment="1" applyProtection="1">
      <alignment horizontal="center" vertical="center" wrapText="1"/>
      <protection locked="0"/>
    </xf>
    <xf numFmtId="38" fontId="15" fillId="3" borderId="32" xfId="2" applyFont="1" applyFill="1" applyBorder="1" applyAlignment="1" applyProtection="1">
      <alignment horizontal="right" vertical="center" wrapText="1"/>
      <protection locked="0"/>
    </xf>
    <xf numFmtId="38" fontId="15" fillId="3" borderId="17" xfId="2" applyFont="1" applyFill="1" applyBorder="1" applyAlignment="1" applyProtection="1">
      <alignment horizontal="right" vertical="center" wrapText="1"/>
      <protection locked="0"/>
    </xf>
    <xf numFmtId="38" fontId="15" fillId="2" borderId="32" xfId="2" applyFont="1" applyFill="1" applyBorder="1" applyAlignment="1">
      <alignment horizontal="right" vertical="center" shrinkToFit="1"/>
    </xf>
    <xf numFmtId="38" fontId="15" fillId="2" borderId="17" xfId="2" applyFont="1" applyFill="1" applyBorder="1" applyAlignment="1">
      <alignment horizontal="right" vertical="center" shrinkToFit="1"/>
    </xf>
    <xf numFmtId="38" fontId="15" fillId="0" borderId="129" xfId="0" applyNumberFormat="1" applyFont="1" applyBorder="1" applyAlignment="1">
      <alignment horizontal="center" vertical="center"/>
    </xf>
    <xf numFmtId="0" fontId="15" fillId="0" borderId="129" xfId="0" applyFont="1" applyBorder="1" applyAlignment="1">
      <alignment horizontal="center" vertical="center"/>
    </xf>
    <xf numFmtId="0" fontId="17" fillId="0" borderId="129" xfId="0" applyFont="1" applyBorder="1" applyAlignment="1">
      <alignment horizontal="right" vertical="center"/>
    </xf>
    <xf numFmtId="0" fontId="17" fillId="0" borderId="131" xfId="0" applyFont="1" applyBorder="1" applyAlignment="1">
      <alignment horizontal="right" vertical="center"/>
    </xf>
    <xf numFmtId="176" fontId="15" fillId="0" borderId="132" xfId="2" applyNumberFormat="1" applyFont="1" applyFill="1" applyBorder="1" applyAlignment="1">
      <alignment horizontal="right" vertical="center" shrinkToFit="1"/>
    </xf>
    <xf numFmtId="176" fontId="15" fillId="0" borderId="127" xfId="2" applyNumberFormat="1" applyFont="1" applyFill="1" applyBorder="1" applyAlignment="1">
      <alignment horizontal="right" vertical="center" shrinkToFit="1"/>
    </xf>
    <xf numFmtId="0" fontId="15" fillId="0" borderId="2" xfId="0" applyFont="1" applyBorder="1" applyAlignment="1">
      <alignment horizontal="center" vertical="center"/>
    </xf>
    <xf numFmtId="0" fontId="15" fillId="0" borderId="134" xfId="0" applyFont="1" applyBorder="1" applyAlignment="1">
      <alignment horizontal="center" vertical="center"/>
    </xf>
    <xf numFmtId="176" fontId="15" fillId="0" borderId="135" xfId="2" applyNumberFormat="1" applyFont="1" applyFill="1" applyBorder="1" applyAlignment="1">
      <alignment horizontal="right" vertical="center" shrinkToFit="1"/>
    </xf>
    <xf numFmtId="0" fontId="15" fillId="0" borderId="140" xfId="0" applyFont="1" applyBorder="1" applyAlignment="1">
      <alignment horizontal="right" vertical="center" wrapText="1"/>
    </xf>
    <xf numFmtId="0" fontId="15" fillId="0" borderId="141" xfId="0" applyFont="1" applyBorder="1" applyAlignment="1">
      <alignment horizontal="right" vertical="center" wrapText="1"/>
    </xf>
    <xf numFmtId="0" fontId="15" fillId="0" borderId="142" xfId="0" applyFont="1" applyBorder="1" applyAlignment="1">
      <alignment horizontal="right" vertical="center" wrapText="1"/>
    </xf>
    <xf numFmtId="176" fontId="15" fillId="0" borderId="143" xfId="2" applyNumberFormat="1" applyFont="1" applyFill="1" applyBorder="1" applyAlignment="1">
      <alignment horizontal="right" vertical="center" shrinkToFit="1"/>
    </xf>
    <xf numFmtId="176" fontId="15" fillId="0" borderId="141" xfId="2" applyNumberFormat="1" applyFont="1" applyFill="1" applyBorder="1" applyAlignment="1">
      <alignment horizontal="right" vertical="center" shrinkToFit="1"/>
    </xf>
    <xf numFmtId="176" fontId="15" fillId="0" borderId="144" xfId="2" applyNumberFormat="1" applyFont="1" applyFill="1" applyBorder="1" applyAlignment="1">
      <alignment horizontal="right" vertical="center" shrinkToFit="1"/>
    </xf>
    <xf numFmtId="0" fontId="15" fillId="0" borderId="21"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7" xfId="0" applyFont="1" applyBorder="1" applyAlignment="1">
      <alignment horizontal="left" vertical="center"/>
    </xf>
    <xf numFmtId="0" fontId="15" fillId="0" borderId="97" xfId="0" applyFont="1" applyBorder="1" applyAlignment="1">
      <alignment horizontal="left" vertical="center"/>
    </xf>
    <xf numFmtId="38" fontId="15" fillId="2" borderId="93" xfId="2" applyFont="1" applyFill="1" applyBorder="1" applyAlignment="1">
      <alignment horizontal="right" vertical="center" shrinkToFit="1"/>
    </xf>
    <xf numFmtId="38" fontId="15" fillId="2" borderId="70" xfId="2" applyFont="1" applyFill="1" applyBorder="1" applyAlignment="1">
      <alignment horizontal="right" vertical="center" shrinkToFit="1"/>
    </xf>
    <xf numFmtId="0" fontId="15" fillId="0" borderId="4" xfId="0" applyFont="1" applyBorder="1" applyAlignment="1">
      <alignment horizontal="left" vertical="center"/>
    </xf>
    <xf numFmtId="0" fontId="15" fillId="0" borderId="103" xfId="0" applyFont="1" applyBorder="1" applyAlignment="1">
      <alignment horizontal="left" vertical="center"/>
    </xf>
    <xf numFmtId="38" fontId="15" fillId="2" borderId="94" xfId="2" applyFont="1" applyFill="1" applyBorder="1" applyAlignment="1">
      <alignment horizontal="right" vertical="center" shrinkToFit="1"/>
    </xf>
    <xf numFmtId="38" fontId="15" fillId="2" borderId="2" xfId="2" applyFont="1" applyFill="1" applyBorder="1" applyAlignment="1">
      <alignment horizontal="right" vertical="center" shrinkToFit="1"/>
    </xf>
    <xf numFmtId="0" fontId="15" fillId="0" borderId="31" xfId="0" applyFont="1" applyBorder="1" applyAlignment="1">
      <alignment horizontal="center" vertical="center" textRotation="255" wrapText="1"/>
    </xf>
    <xf numFmtId="0" fontId="15" fillId="0" borderId="34" xfId="0" applyFont="1" applyBorder="1" applyAlignment="1">
      <alignment horizontal="center" vertical="center" textRotation="255" wrapText="1"/>
    </xf>
    <xf numFmtId="0" fontId="15" fillId="0" borderId="137" xfId="0" applyFont="1" applyBorder="1" applyAlignment="1">
      <alignment horizontal="right" vertical="center"/>
    </xf>
    <xf numFmtId="0" fontId="15" fillId="0" borderId="2" xfId="0" applyFont="1" applyBorder="1" applyAlignment="1">
      <alignment horizontal="right" vertical="center" wrapText="1" shrinkToFit="1"/>
    </xf>
    <xf numFmtId="0" fontId="15" fillId="0" borderId="2" xfId="0" applyFont="1" applyBorder="1" applyAlignment="1">
      <alignment horizontal="right" vertical="center" shrinkToFit="1"/>
    </xf>
    <xf numFmtId="0" fontId="15" fillId="0" borderId="126" xfId="0" applyFont="1" applyBorder="1" applyAlignment="1">
      <alignment horizontal="right" vertical="center" shrinkToFit="1"/>
    </xf>
    <xf numFmtId="0" fontId="15" fillId="0" borderId="127" xfId="0" applyFont="1" applyBorder="1" applyAlignment="1">
      <alignment horizontal="right" vertical="center" shrinkToFit="1"/>
    </xf>
    <xf numFmtId="0" fontId="15" fillId="0" borderId="128" xfId="0" applyFont="1" applyBorder="1" applyAlignment="1">
      <alignment horizontal="right" vertical="center" shrinkToFit="1"/>
    </xf>
    <xf numFmtId="0" fontId="17" fillId="0" borderId="0" xfId="0" applyFont="1" applyAlignment="1">
      <alignment horizontal="left" vertical="center" wrapText="1"/>
    </xf>
    <xf numFmtId="0" fontId="15" fillId="0" borderId="121" xfId="0" applyFont="1" applyBorder="1" applyAlignment="1">
      <alignment horizontal="center" vertical="center" wrapText="1"/>
    </xf>
    <xf numFmtId="0" fontId="15" fillId="0" borderId="71" xfId="0" applyFont="1" applyBorder="1" applyAlignment="1">
      <alignment horizontal="center" vertical="center" wrapText="1"/>
    </xf>
    <xf numFmtId="0" fontId="17" fillId="0" borderId="122" xfId="0" applyFont="1" applyBorder="1" applyAlignment="1">
      <alignment horizontal="left" vertical="center" wrapText="1"/>
    </xf>
    <xf numFmtId="0" fontId="17" fillId="0" borderId="71" xfId="0" applyFont="1" applyBorder="1" applyAlignment="1">
      <alignment horizontal="left" vertical="center" wrapText="1"/>
    </xf>
    <xf numFmtId="0" fontId="17" fillId="0" borderId="123" xfId="0" applyFont="1" applyBorder="1" applyAlignment="1">
      <alignment horizontal="left" vertical="center" wrapText="1"/>
    </xf>
    <xf numFmtId="38" fontId="15" fillId="0" borderId="7" xfId="2" applyFont="1" applyBorder="1" applyAlignment="1">
      <alignment horizontal="right" vertical="center" shrinkToFi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5" fillId="0" borderId="124" xfId="0" applyFont="1" applyBorder="1" applyAlignment="1">
      <alignment horizontal="left" vertical="center" wrapText="1"/>
    </xf>
    <xf numFmtId="0" fontId="15" fillId="0" borderId="38" xfId="0" applyFont="1" applyBorder="1" applyAlignment="1">
      <alignment horizontal="left" vertical="center" wrapText="1"/>
    </xf>
    <xf numFmtId="0" fontId="15" fillId="0" borderId="37" xfId="0" applyFont="1" applyBorder="1" applyAlignment="1">
      <alignment horizontal="left" vertical="center" wrapText="1"/>
    </xf>
    <xf numFmtId="38" fontId="19" fillId="0" borderId="36" xfId="2" applyFont="1" applyFill="1" applyBorder="1" applyAlignment="1">
      <alignment horizontal="right" vertical="center" shrinkToFit="1"/>
    </xf>
    <xf numFmtId="38" fontId="19" fillId="0" borderId="38" xfId="2" applyFont="1" applyFill="1" applyBorder="1" applyAlignment="1">
      <alignment horizontal="right" vertical="center" shrinkToFit="1"/>
    </xf>
    <xf numFmtId="38" fontId="15" fillId="0" borderId="119" xfId="2" applyFont="1" applyFill="1" applyBorder="1" applyAlignment="1">
      <alignment horizontal="right" vertical="center" shrinkToFit="1"/>
    </xf>
    <xf numFmtId="38" fontId="15" fillId="0" borderId="120" xfId="2" applyFont="1" applyFill="1" applyBorder="1" applyAlignment="1">
      <alignment horizontal="right" vertical="center" shrinkToFit="1"/>
    </xf>
    <xf numFmtId="38" fontId="15" fillId="0" borderId="102" xfId="2" applyFont="1" applyFill="1" applyBorder="1" applyAlignment="1">
      <alignment horizontal="right" vertical="center" shrinkToFit="1"/>
    </xf>
    <xf numFmtId="38" fontId="15" fillId="0" borderId="111" xfId="2" applyFont="1" applyFill="1" applyBorder="1" applyAlignment="1">
      <alignment horizontal="right" vertical="center" shrinkToFit="1"/>
    </xf>
    <xf numFmtId="38" fontId="15" fillId="0" borderId="109" xfId="2" applyFont="1" applyFill="1" applyBorder="1" applyAlignment="1">
      <alignment horizontal="right" vertical="center" shrinkToFit="1"/>
    </xf>
    <xf numFmtId="38" fontId="15" fillId="0" borderId="113" xfId="2" applyFont="1" applyFill="1" applyBorder="1" applyAlignment="1">
      <alignment horizontal="right" vertical="center" shrinkToFit="1"/>
    </xf>
    <xf numFmtId="0" fontId="15" fillId="0" borderId="42"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17" xfId="0" applyFont="1" applyBorder="1" applyAlignment="1">
      <alignment horizontal="left" vertical="center" wrapText="1"/>
    </xf>
    <xf numFmtId="0" fontId="17" fillId="0" borderId="97" xfId="0" applyFont="1" applyBorder="1" applyAlignment="1">
      <alignment horizontal="left" vertical="center" wrapText="1"/>
    </xf>
    <xf numFmtId="38" fontId="15" fillId="0" borderId="96"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38" fontId="15" fillId="0" borderId="146" xfId="2" applyFont="1" applyBorder="1" applyAlignment="1">
      <alignment horizontal="right" vertical="center" wrapText="1"/>
    </xf>
    <xf numFmtId="38" fontId="15" fillId="0" borderId="147" xfId="2" applyFont="1" applyBorder="1" applyAlignment="1">
      <alignment horizontal="right" vertical="center" wrapText="1"/>
    </xf>
    <xf numFmtId="38" fontId="15" fillId="0" borderId="148" xfId="2" applyFont="1" applyBorder="1" applyAlignment="1">
      <alignment horizontal="right" vertical="center" wrapText="1"/>
    </xf>
    <xf numFmtId="38" fontId="15" fillId="0" borderId="63" xfId="2" applyFont="1" applyBorder="1" applyAlignment="1">
      <alignment horizontal="right" vertical="center" wrapText="1"/>
    </xf>
    <xf numFmtId="38" fontId="15" fillId="0" borderId="129" xfId="0" applyNumberFormat="1" applyFont="1" applyBorder="1" applyAlignment="1">
      <alignment horizontal="right" vertical="center"/>
    </xf>
    <xf numFmtId="0" fontId="15" fillId="0" borderId="129" xfId="0" applyFont="1" applyBorder="1" applyAlignment="1">
      <alignment horizontal="right" vertical="center"/>
    </xf>
    <xf numFmtId="0" fontId="17" fillId="0" borderId="129" xfId="0" applyFont="1" applyBorder="1" applyAlignment="1">
      <alignment horizontal="center" vertical="center"/>
    </xf>
    <xf numFmtId="0" fontId="17" fillId="0" borderId="131" xfId="0" applyFont="1" applyBorder="1" applyAlignment="1">
      <alignment horizontal="center" vertical="center"/>
    </xf>
    <xf numFmtId="0" fontId="15" fillId="0" borderId="126" xfId="0" applyFont="1" applyBorder="1" applyAlignment="1">
      <alignment horizontal="center" vertical="center" shrinkToFit="1"/>
    </xf>
    <xf numFmtId="0" fontId="15" fillId="0" borderId="127" xfId="0" applyFont="1" applyBorder="1" applyAlignment="1">
      <alignment horizontal="center" vertical="center" shrinkToFit="1"/>
    </xf>
    <xf numFmtId="0" fontId="15" fillId="0" borderId="128" xfId="0" applyFont="1" applyBorder="1" applyAlignment="1">
      <alignment horizontal="center" vertical="center" shrinkToFit="1"/>
    </xf>
    <xf numFmtId="38" fontId="15" fillId="0" borderId="2" xfId="2" applyFont="1" applyFill="1" applyBorder="1" applyAlignment="1">
      <alignment horizontal="right" vertical="center"/>
    </xf>
    <xf numFmtId="38" fontId="15" fillId="0" borderId="136" xfId="2" applyFont="1" applyFill="1" applyBorder="1" applyAlignment="1">
      <alignment horizontal="right" vertical="center"/>
    </xf>
    <xf numFmtId="38" fontId="15" fillId="0" borderId="137" xfId="2" applyFont="1" applyFill="1" applyBorder="1" applyAlignment="1">
      <alignment horizontal="right" vertical="center"/>
    </xf>
    <xf numFmtId="38" fontId="15" fillId="0" borderId="138" xfId="2" applyFont="1" applyFill="1" applyBorder="1" applyAlignment="1">
      <alignment horizontal="right" vertical="center"/>
    </xf>
    <xf numFmtId="0" fontId="15" fillId="0" borderId="2" xfId="0" applyFont="1" applyFill="1" applyBorder="1" applyAlignment="1">
      <alignment horizontal="center" vertical="center"/>
    </xf>
    <xf numFmtId="0" fontId="15" fillId="0" borderId="136" xfId="0" applyFont="1" applyFill="1" applyBorder="1" applyAlignment="1">
      <alignment horizontal="center" vertical="center"/>
    </xf>
    <xf numFmtId="0" fontId="15" fillId="0" borderId="137" xfId="0" applyFont="1" applyFill="1" applyBorder="1" applyAlignment="1">
      <alignment horizontal="center" vertical="center"/>
    </xf>
    <xf numFmtId="0" fontId="15" fillId="0" borderId="13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36" xfId="0" applyFont="1" applyFill="1" applyBorder="1" applyAlignment="1">
      <alignment horizontal="center" vertical="center"/>
    </xf>
    <xf numFmtId="0" fontId="17" fillId="0" borderId="137" xfId="0" applyFont="1" applyFill="1" applyBorder="1" applyAlignment="1">
      <alignment horizontal="center" vertical="center"/>
    </xf>
    <xf numFmtId="0" fontId="17" fillId="0" borderId="138" xfId="0" applyFont="1" applyFill="1" applyBorder="1" applyAlignment="1">
      <alignment horizontal="center" vertical="center"/>
    </xf>
  </cellXfs>
  <cellStyles count="3">
    <cellStyle name="桁区切り" xfId="2" builtinId="6"/>
    <cellStyle name="標準" xfId="0" builtinId="0"/>
    <cellStyle name="標準 2" xfId="1" xr:uid="{00000000-0005-0000-0000-000004000000}"/>
  </cellStyles>
  <dxfs count="0"/>
  <tableStyles count="0" defaultTableStyle="TableStyleMedium2" defaultPivotStyle="PivotStyleMedium9"/>
  <colors>
    <mruColors>
      <color rgb="FFFFFF99"/>
      <color rgb="FFFFFFCC"/>
      <color rgb="FF99CCFF"/>
      <color rgb="FFCCECFF"/>
      <color rgb="FFFCE4D6"/>
      <color rgb="FFCCFF99"/>
      <color rgb="FFFCD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5" x14ac:dyDescent="0.15"/>
  <cols>
    <col min="1" max="1" width="9" style="4"/>
    <col min="2" max="2" width="13.125" style="4" bestFit="1" customWidth="1"/>
    <col min="3" max="16384" width="9" style="4"/>
  </cols>
  <sheetData>
    <row r="3" spans="2:6" ht="14.25" x14ac:dyDescent="0.15">
      <c r="B3" s="2" t="s">
        <v>6</v>
      </c>
      <c r="C3" s="3">
        <v>2</v>
      </c>
      <c r="D3" s="3">
        <v>3</v>
      </c>
      <c r="E3" s="3">
        <v>4</v>
      </c>
      <c r="F3" s="3">
        <v>5</v>
      </c>
    </row>
    <row r="4" spans="2:6" ht="14.25" x14ac:dyDescent="0.15">
      <c r="B4" s="5"/>
      <c r="C4" s="1" t="b">
        <v>1</v>
      </c>
      <c r="D4" s="1" t="b">
        <v>0</v>
      </c>
      <c r="E4" s="1" t="b">
        <v>1</v>
      </c>
      <c r="F4" s="1" t="b">
        <v>0</v>
      </c>
    </row>
    <row r="7" spans="2:6" ht="14.25" x14ac:dyDescent="0.15">
      <c r="B7" s="6" t="s">
        <v>7</v>
      </c>
      <c r="C7" s="6" t="s">
        <v>8</v>
      </c>
      <c r="D7" s="6" t="s">
        <v>9</v>
      </c>
    </row>
    <row r="8" spans="2:6" ht="14.25" x14ac:dyDescent="0.15">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6156-C38B-4CBE-A65C-CAD215DD5FA2}">
  <sheetPr>
    <pageSetUpPr fitToPage="1"/>
  </sheetPr>
  <dimension ref="A1:AA42"/>
  <sheetViews>
    <sheetView showZeros="0" view="pageBreakPreview" zoomScaleNormal="100" zoomScaleSheetLayoutView="100" workbookViewId="0">
      <selection activeCell="X41" sqref="X41:Z41"/>
    </sheetView>
  </sheetViews>
  <sheetFormatPr defaultColWidth="4" defaultRowHeight="19.5" customHeight="1" x14ac:dyDescent="0.15"/>
  <cols>
    <col min="1" max="6" width="4" style="8"/>
    <col min="7" max="7" width="3.125" style="8" customWidth="1"/>
    <col min="8" max="10" width="4" style="8" customWidth="1"/>
    <col min="11" max="11" width="4" style="7"/>
    <col min="12" max="12" width="4" style="8"/>
    <col min="13" max="13" width="4" style="8" customWidth="1"/>
    <col min="14" max="14" width="4" style="8"/>
    <col min="15" max="15" width="4" style="7"/>
    <col min="16" max="19" width="4" style="8"/>
    <col min="20" max="22" width="4" style="7"/>
    <col min="23" max="23" width="4" style="8"/>
    <col min="24" max="27" width="4" style="8" customWidth="1"/>
    <col min="28" max="16384" width="4" style="8"/>
  </cols>
  <sheetData>
    <row r="1" spans="1:27" s="12" customFormat="1" ht="15.75" customHeight="1" x14ac:dyDescent="0.15">
      <c r="A1" s="12" t="s">
        <v>81</v>
      </c>
      <c r="B1" s="11"/>
      <c r="C1" s="11"/>
      <c r="D1" s="11"/>
      <c r="E1" s="11"/>
      <c r="F1" s="11"/>
      <c r="G1" s="11"/>
      <c r="H1" s="11"/>
      <c r="I1" s="13"/>
      <c r="J1" s="13"/>
      <c r="K1" s="15"/>
      <c r="L1" s="14"/>
      <c r="M1" s="14"/>
      <c r="N1" s="14"/>
      <c r="O1" s="15"/>
      <c r="P1" s="14"/>
      <c r="Q1" s="14"/>
      <c r="R1" s="14"/>
      <c r="S1" s="20"/>
      <c r="T1" s="16"/>
      <c r="U1" s="16"/>
      <c r="V1" s="16"/>
      <c r="AA1" s="21"/>
    </row>
    <row r="2" spans="1:27" s="17" customFormat="1" ht="14.25" x14ac:dyDescent="0.15">
      <c r="A2" s="87" t="s">
        <v>57</v>
      </c>
      <c r="B2" s="87"/>
      <c r="C2" s="87"/>
      <c r="D2" s="87"/>
      <c r="E2" s="87"/>
      <c r="F2" s="87"/>
      <c r="G2" s="87"/>
      <c r="H2" s="87"/>
      <c r="I2" s="87"/>
      <c r="J2" s="87"/>
      <c r="K2" s="87"/>
      <c r="L2" s="87"/>
      <c r="M2" s="87"/>
      <c r="N2" s="87"/>
      <c r="O2" s="87"/>
      <c r="P2" s="87"/>
      <c r="Q2" s="87"/>
      <c r="R2" s="87"/>
      <c r="S2" s="87"/>
      <c r="T2" s="87"/>
      <c r="U2" s="87"/>
      <c r="V2" s="87"/>
      <c r="W2" s="87"/>
      <c r="X2" s="87"/>
      <c r="Y2" s="87"/>
      <c r="Z2" s="87"/>
      <c r="AA2" s="87"/>
    </row>
    <row r="3" spans="1:27" s="18" customFormat="1" ht="14.25" thickBot="1" x14ac:dyDescent="0.2">
      <c r="K3" s="19"/>
      <c r="O3" s="19"/>
      <c r="T3" s="19"/>
      <c r="U3" s="19"/>
      <c r="V3" s="19"/>
    </row>
    <row r="4" spans="1:27" ht="19.5" customHeight="1" thickTop="1" thickBot="1" x14ac:dyDescent="0.2">
      <c r="A4" s="88" t="s">
        <v>53</v>
      </c>
      <c r="B4" s="89"/>
      <c r="C4" s="89"/>
      <c r="D4" s="89"/>
      <c r="E4" s="89"/>
      <c r="F4" s="89"/>
      <c r="G4" s="90"/>
      <c r="H4" s="91"/>
      <c r="I4" s="91"/>
      <c r="J4" s="91"/>
      <c r="K4" s="91"/>
      <c r="L4" s="91"/>
      <c r="M4" s="91"/>
      <c r="N4" s="91"/>
      <c r="O4" s="91"/>
      <c r="P4" s="91"/>
      <c r="Q4" s="91"/>
      <c r="R4" s="91"/>
      <c r="S4" s="92"/>
      <c r="T4" s="93" t="s">
        <v>40</v>
      </c>
      <c r="U4" s="89"/>
      <c r="V4" s="89"/>
      <c r="W4" s="94"/>
      <c r="X4" s="95">
        <v>0.4</v>
      </c>
      <c r="Y4" s="96"/>
      <c r="Z4" s="96"/>
      <c r="AA4" s="97"/>
    </row>
    <row r="5" spans="1:27" ht="13.5" thickTop="1" thickBot="1" x14ac:dyDescent="0.2">
      <c r="A5" s="9"/>
      <c r="B5" s="9"/>
      <c r="C5" s="9"/>
      <c r="D5" s="9"/>
      <c r="E5" s="9"/>
      <c r="F5" s="9"/>
      <c r="G5" s="9"/>
      <c r="H5" s="9"/>
      <c r="I5" s="9"/>
      <c r="J5" s="9"/>
      <c r="K5" s="10"/>
      <c r="L5" s="9"/>
      <c r="M5" s="9"/>
      <c r="N5" s="9"/>
      <c r="O5" s="10"/>
      <c r="P5" s="9"/>
      <c r="Q5" s="9"/>
      <c r="R5" s="9"/>
      <c r="S5" s="9"/>
      <c r="T5" s="10"/>
      <c r="U5" s="10"/>
      <c r="V5" s="10"/>
      <c r="W5" s="9"/>
      <c r="Z5" s="9"/>
      <c r="AA5" s="9"/>
    </row>
    <row r="6" spans="1:27" ht="35.1" customHeight="1" thickTop="1" thickBot="1" x14ac:dyDescent="0.2">
      <c r="A6" s="98" t="s">
        <v>33</v>
      </c>
      <c r="B6" s="99"/>
      <c r="C6" s="99"/>
      <c r="D6" s="99"/>
      <c r="E6" s="99"/>
      <c r="F6" s="99"/>
      <c r="G6" s="99"/>
      <c r="H6" s="99"/>
      <c r="I6" s="99" t="s">
        <v>10</v>
      </c>
      <c r="J6" s="99"/>
      <c r="K6" s="99"/>
      <c r="L6" s="100" t="s">
        <v>32</v>
      </c>
      <c r="M6" s="100"/>
      <c r="N6" s="100"/>
      <c r="O6" s="100"/>
      <c r="P6" s="100" t="s">
        <v>41</v>
      </c>
      <c r="Q6" s="100"/>
      <c r="R6" s="100"/>
      <c r="S6" s="100"/>
      <c r="T6" s="99" t="s">
        <v>42</v>
      </c>
      <c r="U6" s="99"/>
      <c r="V6" s="99"/>
      <c r="W6" s="101"/>
      <c r="X6" s="102" t="s">
        <v>43</v>
      </c>
      <c r="Y6" s="103"/>
      <c r="Z6" s="103"/>
      <c r="AA6" s="104"/>
    </row>
    <row r="7" spans="1:27" ht="24" customHeight="1" x14ac:dyDescent="0.15">
      <c r="A7" s="105" t="s">
        <v>45</v>
      </c>
      <c r="B7" s="108" t="s">
        <v>11</v>
      </c>
      <c r="C7" s="110" t="s">
        <v>12</v>
      </c>
      <c r="D7" s="111"/>
      <c r="E7" s="110" t="s">
        <v>13</v>
      </c>
      <c r="F7" s="111"/>
      <c r="G7" s="114" t="s">
        <v>0</v>
      </c>
      <c r="H7" s="115"/>
      <c r="I7" s="116"/>
      <c r="J7" s="117"/>
      <c r="K7" s="22" t="s">
        <v>14</v>
      </c>
      <c r="L7" s="118">
        <v>88000</v>
      </c>
      <c r="M7" s="119"/>
      <c r="N7" s="119"/>
      <c r="O7" s="23" t="s">
        <v>15</v>
      </c>
      <c r="P7" s="120" t="str">
        <f t="shared" ref="P7:P23" si="0">IF(I7="","",I7*L7)</f>
        <v/>
      </c>
      <c r="Q7" s="121"/>
      <c r="R7" s="121"/>
      <c r="S7" s="24" t="s">
        <v>16</v>
      </c>
      <c r="T7" s="122"/>
      <c r="U7" s="123"/>
      <c r="V7" s="123"/>
      <c r="W7" s="25" t="s">
        <v>3</v>
      </c>
      <c r="X7" s="143">
        <f>MIN(P7,T7)</f>
        <v>0</v>
      </c>
      <c r="Y7" s="144"/>
      <c r="Z7" s="144"/>
      <c r="AA7" s="26" t="s">
        <v>3</v>
      </c>
    </row>
    <row r="8" spans="1:27" ht="24" customHeight="1" x14ac:dyDescent="0.15">
      <c r="A8" s="106"/>
      <c r="B8" s="108"/>
      <c r="C8" s="110"/>
      <c r="D8" s="111"/>
      <c r="E8" s="110"/>
      <c r="F8" s="111"/>
      <c r="G8" s="132" t="s">
        <v>1</v>
      </c>
      <c r="H8" s="133"/>
      <c r="I8" s="134"/>
      <c r="J8" s="135"/>
      <c r="K8" s="27" t="s">
        <v>14</v>
      </c>
      <c r="L8" s="120">
        <v>64000</v>
      </c>
      <c r="M8" s="121"/>
      <c r="N8" s="121"/>
      <c r="O8" s="28" t="s">
        <v>15</v>
      </c>
      <c r="P8" s="120" t="str">
        <f t="shared" si="0"/>
        <v/>
      </c>
      <c r="Q8" s="121"/>
      <c r="R8" s="121"/>
      <c r="S8" s="29" t="s">
        <v>16</v>
      </c>
      <c r="T8" s="136"/>
      <c r="U8" s="137"/>
      <c r="V8" s="137"/>
      <c r="W8" s="30" t="s">
        <v>3</v>
      </c>
      <c r="X8" s="145">
        <f>MIN(P8,T8)</f>
        <v>0</v>
      </c>
      <c r="Y8" s="146"/>
      <c r="Z8" s="146"/>
      <c r="AA8" s="31" t="s">
        <v>3</v>
      </c>
    </row>
    <row r="9" spans="1:27" ht="24" customHeight="1" x14ac:dyDescent="0.15">
      <c r="A9" s="106"/>
      <c r="B9" s="108"/>
      <c r="C9" s="110"/>
      <c r="D9" s="111"/>
      <c r="E9" s="112"/>
      <c r="F9" s="113"/>
      <c r="G9" s="124" t="s">
        <v>2</v>
      </c>
      <c r="H9" s="125"/>
      <c r="I9" s="126"/>
      <c r="J9" s="127"/>
      <c r="K9" s="32" t="s">
        <v>14</v>
      </c>
      <c r="L9" s="128">
        <v>24000</v>
      </c>
      <c r="M9" s="129"/>
      <c r="N9" s="129"/>
      <c r="O9" s="33" t="s">
        <v>15</v>
      </c>
      <c r="P9" s="128" t="str">
        <f t="shared" si="0"/>
        <v/>
      </c>
      <c r="Q9" s="129"/>
      <c r="R9" s="129"/>
      <c r="S9" s="34" t="s">
        <v>16</v>
      </c>
      <c r="T9" s="130"/>
      <c r="U9" s="131"/>
      <c r="V9" s="131"/>
      <c r="W9" s="35" t="s">
        <v>3</v>
      </c>
      <c r="X9" s="140">
        <f t="shared" ref="X9:X23" si="1">MIN(P9,T9)</f>
        <v>0</v>
      </c>
      <c r="Y9" s="141"/>
      <c r="Z9" s="142"/>
      <c r="AA9" s="36" t="s">
        <v>3</v>
      </c>
    </row>
    <row r="10" spans="1:27" ht="24" customHeight="1" x14ac:dyDescent="0.15">
      <c r="A10" s="106"/>
      <c r="B10" s="108"/>
      <c r="C10" s="110"/>
      <c r="D10" s="111"/>
      <c r="E10" s="138" t="s">
        <v>34</v>
      </c>
      <c r="F10" s="139"/>
      <c r="G10" s="114" t="s">
        <v>0</v>
      </c>
      <c r="H10" s="115"/>
      <c r="I10" s="116"/>
      <c r="J10" s="117"/>
      <c r="K10" s="22" t="s">
        <v>17</v>
      </c>
      <c r="L10" s="118">
        <v>200000</v>
      </c>
      <c r="M10" s="119"/>
      <c r="N10" s="119"/>
      <c r="O10" s="23" t="s">
        <v>18</v>
      </c>
      <c r="P10" s="118" t="str">
        <f t="shared" si="0"/>
        <v/>
      </c>
      <c r="Q10" s="119"/>
      <c r="R10" s="119"/>
      <c r="S10" s="24" t="s">
        <v>16</v>
      </c>
      <c r="T10" s="122"/>
      <c r="U10" s="123"/>
      <c r="V10" s="123"/>
      <c r="W10" s="25" t="s">
        <v>3</v>
      </c>
      <c r="X10" s="147">
        <f t="shared" si="1"/>
        <v>0</v>
      </c>
      <c r="Y10" s="148"/>
      <c r="Z10" s="149"/>
      <c r="AA10" s="26" t="s">
        <v>3</v>
      </c>
    </row>
    <row r="11" spans="1:27" ht="24" customHeight="1" x14ac:dyDescent="0.15">
      <c r="A11" s="106"/>
      <c r="B11" s="108"/>
      <c r="C11" s="110"/>
      <c r="D11" s="111"/>
      <c r="E11" s="110"/>
      <c r="F11" s="111"/>
      <c r="G11" s="132" t="s">
        <v>1</v>
      </c>
      <c r="H11" s="133"/>
      <c r="I11" s="134"/>
      <c r="J11" s="135"/>
      <c r="K11" s="27" t="s">
        <v>17</v>
      </c>
      <c r="L11" s="120">
        <v>160000</v>
      </c>
      <c r="M11" s="121"/>
      <c r="N11" s="121"/>
      <c r="O11" s="28" t="s">
        <v>18</v>
      </c>
      <c r="P11" s="120" t="str">
        <f t="shared" si="0"/>
        <v/>
      </c>
      <c r="Q11" s="121"/>
      <c r="R11" s="121"/>
      <c r="S11" s="29" t="s">
        <v>16</v>
      </c>
      <c r="T11" s="136"/>
      <c r="U11" s="137"/>
      <c r="V11" s="137"/>
      <c r="W11" s="30" t="s">
        <v>3</v>
      </c>
      <c r="X11" s="145">
        <f t="shared" si="1"/>
        <v>0</v>
      </c>
      <c r="Y11" s="146"/>
      <c r="Z11" s="150"/>
      <c r="AA11" s="31" t="s">
        <v>3</v>
      </c>
    </row>
    <row r="12" spans="1:27" ht="24" customHeight="1" x14ac:dyDescent="0.15">
      <c r="A12" s="106"/>
      <c r="B12" s="108"/>
      <c r="C12" s="110"/>
      <c r="D12" s="111"/>
      <c r="E12" s="112"/>
      <c r="F12" s="113"/>
      <c r="G12" s="124" t="s">
        <v>2</v>
      </c>
      <c r="H12" s="125"/>
      <c r="I12" s="126"/>
      <c r="J12" s="127"/>
      <c r="K12" s="32" t="s">
        <v>17</v>
      </c>
      <c r="L12" s="128">
        <v>136000</v>
      </c>
      <c r="M12" s="129"/>
      <c r="N12" s="129"/>
      <c r="O12" s="33" t="s">
        <v>18</v>
      </c>
      <c r="P12" s="128" t="str">
        <f t="shared" si="0"/>
        <v/>
      </c>
      <c r="Q12" s="129"/>
      <c r="R12" s="129"/>
      <c r="S12" s="34" t="s">
        <v>16</v>
      </c>
      <c r="T12" s="130"/>
      <c r="U12" s="131"/>
      <c r="V12" s="131"/>
      <c r="W12" s="35" t="s">
        <v>3</v>
      </c>
      <c r="X12" s="140">
        <f t="shared" si="1"/>
        <v>0</v>
      </c>
      <c r="Y12" s="141"/>
      <c r="Z12" s="142"/>
      <c r="AA12" s="36" t="s">
        <v>3</v>
      </c>
    </row>
    <row r="13" spans="1:27" ht="24" customHeight="1" x14ac:dyDescent="0.15">
      <c r="A13" s="106"/>
      <c r="B13" s="108"/>
      <c r="C13" s="110"/>
      <c r="D13" s="111"/>
      <c r="E13" s="138" t="s">
        <v>35</v>
      </c>
      <c r="F13" s="139"/>
      <c r="G13" s="114" t="s">
        <v>0</v>
      </c>
      <c r="H13" s="115"/>
      <c r="I13" s="116"/>
      <c r="J13" s="117"/>
      <c r="K13" s="22" t="s">
        <v>17</v>
      </c>
      <c r="L13" s="118">
        <v>200000</v>
      </c>
      <c r="M13" s="119"/>
      <c r="N13" s="119"/>
      <c r="O13" s="23" t="s">
        <v>18</v>
      </c>
      <c r="P13" s="118" t="str">
        <f t="shared" si="0"/>
        <v/>
      </c>
      <c r="Q13" s="119"/>
      <c r="R13" s="119"/>
      <c r="S13" s="24" t="s">
        <v>16</v>
      </c>
      <c r="T13" s="122"/>
      <c r="U13" s="123"/>
      <c r="V13" s="123"/>
      <c r="W13" s="25" t="s">
        <v>3</v>
      </c>
      <c r="X13" s="147">
        <f t="shared" si="1"/>
        <v>0</v>
      </c>
      <c r="Y13" s="148"/>
      <c r="Z13" s="149"/>
      <c r="AA13" s="26" t="s">
        <v>3</v>
      </c>
    </row>
    <row r="14" spans="1:27" ht="24" customHeight="1" x14ac:dyDescent="0.15">
      <c r="A14" s="106"/>
      <c r="B14" s="108"/>
      <c r="C14" s="110"/>
      <c r="D14" s="111"/>
      <c r="E14" s="110"/>
      <c r="F14" s="111"/>
      <c r="G14" s="132" t="s">
        <v>1</v>
      </c>
      <c r="H14" s="133"/>
      <c r="I14" s="134"/>
      <c r="J14" s="135"/>
      <c r="K14" s="27" t="s">
        <v>17</v>
      </c>
      <c r="L14" s="120">
        <v>160000</v>
      </c>
      <c r="M14" s="121"/>
      <c r="N14" s="121"/>
      <c r="O14" s="28" t="s">
        <v>18</v>
      </c>
      <c r="P14" s="120" t="str">
        <f t="shared" si="0"/>
        <v/>
      </c>
      <c r="Q14" s="121"/>
      <c r="R14" s="121"/>
      <c r="S14" s="29" t="s">
        <v>16</v>
      </c>
      <c r="T14" s="136"/>
      <c r="U14" s="137"/>
      <c r="V14" s="137"/>
      <c r="W14" s="30" t="s">
        <v>3</v>
      </c>
      <c r="X14" s="145">
        <f t="shared" si="1"/>
        <v>0</v>
      </c>
      <c r="Y14" s="146"/>
      <c r="Z14" s="150"/>
      <c r="AA14" s="31" t="s">
        <v>3</v>
      </c>
    </row>
    <row r="15" spans="1:27" ht="24" customHeight="1" x14ac:dyDescent="0.15">
      <c r="A15" s="106"/>
      <c r="B15" s="108"/>
      <c r="C15" s="112"/>
      <c r="D15" s="113"/>
      <c r="E15" s="112"/>
      <c r="F15" s="113"/>
      <c r="G15" s="124" t="s">
        <v>2</v>
      </c>
      <c r="H15" s="125"/>
      <c r="I15" s="126"/>
      <c r="J15" s="127"/>
      <c r="K15" s="32" t="s">
        <v>17</v>
      </c>
      <c r="L15" s="128">
        <v>136000</v>
      </c>
      <c r="M15" s="129"/>
      <c r="N15" s="129"/>
      <c r="O15" s="33" t="s">
        <v>18</v>
      </c>
      <c r="P15" s="128" t="str">
        <f t="shared" si="0"/>
        <v/>
      </c>
      <c r="Q15" s="129"/>
      <c r="R15" s="129"/>
      <c r="S15" s="34" t="s">
        <v>16</v>
      </c>
      <c r="T15" s="130"/>
      <c r="U15" s="131"/>
      <c r="V15" s="131"/>
      <c r="W15" s="35" t="s">
        <v>3</v>
      </c>
      <c r="X15" s="140">
        <f t="shared" si="1"/>
        <v>0</v>
      </c>
      <c r="Y15" s="141"/>
      <c r="Z15" s="142"/>
      <c r="AA15" s="36" t="s">
        <v>3</v>
      </c>
    </row>
    <row r="16" spans="1:27" ht="24" customHeight="1" x14ac:dyDescent="0.15">
      <c r="A16" s="106"/>
      <c r="B16" s="108"/>
      <c r="C16" s="138" t="s">
        <v>19</v>
      </c>
      <c r="D16" s="151"/>
      <c r="E16" s="152"/>
      <c r="F16" s="153"/>
      <c r="G16" s="157" t="s">
        <v>0</v>
      </c>
      <c r="H16" s="158"/>
      <c r="I16" s="116"/>
      <c r="J16" s="117"/>
      <c r="K16" s="37" t="s">
        <v>17</v>
      </c>
      <c r="L16" s="118">
        <v>296000</v>
      </c>
      <c r="M16" s="119"/>
      <c r="N16" s="119"/>
      <c r="O16" s="38" t="s">
        <v>18</v>
      </c>
      <c r="P16" s="118" t="str">
        <f t="shared" si="0"/>
        <v/>
      </c>
      <c r="Q16" s="119"/>
      <c r="R16" s="119"/>
      <c r="S16" s="39" t="s">
        <v>16</v>
      </c>
      <c r="T16" s="122"/>
      <c r="U16" s="123"/>
      <c r="V16" s="123"/>
      <c r="W16" s="40" t="s">
        <v>3</v>
      </c>
      <c r="X16" s="147">
        <f t="shared" si="1"/>
        <v>0</v>
      </c>
      <c r="Y16" s="148"/>
      <c r="Z16" s="149"/>
      <c r="AA16" s="41" t="s">
        <v>3</v>
      </c>
    </row>
    <row r="17" spans="1:27" ht="24" customHeight="1" x14ac:dyDescent="0.15">
      <c r="A17" s="106"/>
      <c r="B17" s="109"/>
      <c r="C17" s="112"/>
      <c r="D17" s="154"/>
      <c r="E17" s="155"/>
      <c r="F17" s="156"/>
      <c r="G17" s="124" t="s">
        <v>2</v>
      </c>
      <c r="H17" s="125"/>
      <c r="I17" s="126"/>
      <c r="J17" s="127"/>
      <c r="K17" s="32" t="s">
        <v>17</v>
      </c>
      <c r="L17" s="128">
        <v>256000</v>
      </c>
      <c r="M17" s="129"/>
      <c r="N17" s="129"/>
      <c r="O17" s="33" t="s">
        <v>18</v>
      </c>
      <c r="P17" s="128" t="str">
        <f t="shared" si="0"/>
        <v/>
      </c>
      <c r="Q17" s="129"/>
      <c r="R17" s="129"/>
      <c r="S17" s="34" t="s">
        <v>16</v>
      </c>
      <c r="T17" s="130"/>
      <c r="U17" s="131"/>
      <c r="V17" s="131"/>
      <c r="W17" s="35" t="s">
        <v>3</v>
      </c>
      <c r="X17" s="140">
        <f t="shared" si="1"/>
        <v>0</v>
      </c>
      <c r="Y17" s="141"/>
      <c r="Z17" s="142"/>
      <c r="AA17" s="36" t="s">
        <v>3</v>
      </c>
    </row>
    <row r="18" spans="1:27" ht="24" customHeight="1" x14ac:dyDescent="0.15">
      <c r="A18" s="106"/>
      <c r="B18" s="183" t="s">
        <v>46</v>
      </c>
      <c r="C18" s="184"/>
      <c r="D18" s="185"/>
      <c r="E18" s="138" t="s">
        <v>20</v>
      </c>
      <c r="F18" s="139"/>
      <c r="G18" s="157" t="s">
        <v>36</v>
      </c>
      <c r="H18" s="158"/>
      <c r="I18" s="116"/>
      <c r="J18" s="117"/>
      <c r="K18" s="37" t="s">
        <v>21</v>
      </c>
      <c r="L18" s="118">
        <v>149000</v>
      </c>
      <c r="M18" s="119"/>
      <c r="N18" s="119"/>
      <c r="O18" s="42" t="s">
        <v>22</v>
      </c>
      <c r="P18" s="118" t="str">
        <f t="shared" si="0"/>
        <v/>
      </c>
      <c r="Q18" s="119"/>
      <c r="R18" s="119"/>
      <c r="S18" s="39" t="s">
        <v>16</v>
      </c>
      <c r="T18" s="122"/>
      <c r="U18" s="123"/>
      <c r="V18" s="123"/>
      <c r="W18" s="40" t="s">
        <v>3</v>
      </c>
      <c r="X18" s="147">
        <f t="shared" si="1"/>
        <v>0</v>
      </c>
      <c r="Y18" s="148"/>
      <c r="Z18" s="149"/>
      <c r="AA18" s="41" t="s">
        <v>3</v>
      </c>
    </row>
    <row r="19" spans="1:27" ht="24" customHeight="1" x14ac:dyDescent="0.15">
      <c r="A19" s="106"/>
      <c r="B19" s="186"/>
      <c r="C19" s="187"/>
      <c r="D19" s="188"/>
      <c r="E19" s="112"/>
      <c r="F19" s="113"/>
      <c r="G19" s="124" t="s">
        <v>37</v>
      </c>
      <c r="H19" s="125"/>
      <c r="I19" s="126"/>
      <c r="J19" s="127"/>
      <c r="K19" s="32" t="s">
        <v>21</v>
      </c>
      <c r="L19" s="128">
        <v>224000</v>
      </c>
      <c r="M19" s="129"/>
      <c r="N19" s="129"/>
      <c r="O19" s="43" t="s">
        <v>22</v>
      </c>
      <c r="P19" s="128" t="str">
        <f t="shared" si="0"/>
        <v/>
      </c>
      <c r="Q19" s="129"/>
      <c r="R19" s="129"/>
      <c r="S19" s="34" t="s">
        <v>16</v>
      </c>
      <c r="T19" s="130"/>
      <c r="U19" s="131"/>
      <c r="V19" s="131"/>
      <c r="W19" s="35" t="s">
        <v>3</v>
      </c>
      <c r="X19" s="140">
        <f t="shared" si="1"/>
        <v>0</v>
      </c>
      <c r="Y19" s="141"/>
      <c r="Z19" s="142"/>
      <c r="AA19" s="36" t="s">
        <v>3</v>
      </c>
    </row>
    <row r="20" spans="1:27" ht="24" customHeight="1" x14ac:dyDescent="0.15">
      <c r="A20" s="106"/>
      <c r="B20" s="186"/>
      <c r="C20" s="187"/>
      <c r="D20" s="188"/>
      <c r="E20" s="138" t="s">
        <v>23</v>
      </c>
      <c r="F20" s="139"/>
      <c r="G20" s="157" t="s">
        <v>36</v>
      </c>
      <c r="H20" s="158"/>
      <c r="I20" s="116"/>
      <c r="J20" s="117"/>
      <c r="K20" s="37" t="s">
        <v>21</v>
      </c>
      <c r="L20" s="118">
        <v>53000</v>
      </c>
      <c r="M20" s="119"/>
      <c r="N20" s="119"/>
      <c r="O20" s="42" t="s">
        <v>22</v>
      </c>
      <c r="P20" s="118" t="str">
        <f t="shared" si="0"/>
        <v/>
      </c>
      <c r="Q20" s="119"/>
      <c r="R20" s="119"/>
      <c r="S20" s="39" t="s">
        <v>16</v>
      </c>
      <c r="T20" s="122"/>
      <c r="U20" s="123"/>
      <c r="V20" s="123"/>
      <c r="W20" s="40" t="s">
        <v>3</v>
      </c>
      <c r="X20" s="147">
        <f t="shared" si="1"/>
        <v>0</v>
      </c>
      <c r="Y20" s="148"/>
      <c r="Z20" s="149"/>
      <c r="AA20" s="41" t="s">
        <v>3</v>
      </c>
    </row>
    <row r="21" spans="1:27" ht="24" customHeight="1" x14ac:dyDescent="0.15">
      <c r="A21" s="106"/>
      <c r="B21" s="186"/>
      <c r="C21" s="187"/>
      <c r="D21" s="188"/>
      <c r="E21" s="112"/>
      <c r="F21" s="113"/>
      <c r="G21" s="124" t="s">
        <v>37</v>
      </c>
      <c r="H21" s="125"/>
      <c r="I21" s="126"/>
      <c r="J21" s="127"/>
      <c r="K21" s="32" t="s">
        <v>21</v>
      </c>
      <c r="L21" s="128">
        <v>91000</v>
      </c>
      <c r="M21" s="129"/>
      <c r="N21" s="129"/>
      <c r="O21" s="44" t="s">
        <v>22</v>
      </c>
      <c r="P21" s="128" t="str">
        <f t="shared" si="0"/>
        <v/>
      </c>
      <c r="Q21" s="129"/>
      <c r="R21" s="129"/>
      <c r="S21" s="34" t="s">
        <v>16</v>
      </c>
      <c r="T21" s="130"/>
      <c r="U21" s="131"/>
      <c r="V21" s="131"/>
      <c r="W21" s="35" t="s">
        <v>3</v>
      </c>
      <c r="X21" s="140">
        <f t="shared" si="1"/>
        <v>0</v>
      </c>
      <c r="Y21" s="141"/>
      <c r="Z21" s="142"/>
      <c r="AA21" s="36" t="s">
        <v>3</v>
      </c>
    </row>
    <row r="22" spans="1:27" ht="24" customHeight="1" x14ac:dyDescent="0.15">
      <c r="A22" s="106"/>
      <c r="B22" s="186"/>
      <c r="C22" s="187"/>
      <c r="D22" s="188"/>
      <c r="E22" s="138" t="s">
        <v>24</v>
      </c>
      <c r="F22" s="139"/>
      <c r="G22" s="157" t="s">
        <v>36</v>
      </c>
      <c r="H22" s="158"/>
      <c r="I22" s="116"/>
      <c r="J22" s="117"/>
      <c r="K22" s="37" t="s">
        <v>21</v>
      </c>
      <c r="L22" s="118">
        <v>192000</v>
      </c>
      <c r="M22" s="119"/>
      <c r="N22" s="119"/>
      <c r="O22" s="42" t="s">
        <v>22</v>
      </c>
      <c r="P22" s="118" t="str">
        <f t="shared" si="0"/>
        <v/>
      </c>
      <c r="Q22" s="119"/>
      <c r="R22" s="119"/>
      <c r="S22" s="39" t="s">
        <v>16</v>
      </c>
      <c r="T22" s="122"/>
      <c r="U22" s="123"/>
      <c r="V22" s="123"/>
      <c r="W22" s="40" t="s">
        <v>3</v>
      </c>
      <c r="X22" s="147">
        <f t="shared" si="1"/>
        <v>0</v>
      </c>
      <c r="Y22" s="148"/>
      <c r="Z22" s="149"/>
      <c r="AA22" s="41" t="s">
        <v>3</v>
      </c>
    </row>
    <row r="23" spans="1:27" ht="24" customHeight="1" thickBot="1" x14ac:dyDescent="0.2">
      <c r="A23" s="106"/>
      <c r="B23" s="189"/>
      <c r="C23" s="190"/>
      <c r="D23" s="191"/>
      <c r="E23" s="181"/>
      <c r="F23" s="182"/>
      <c r="G23" s="174" t="s">
        <v>37</v>
      </c>
      <c r="H23" s="175"/>
      <c r="I23" s="126"/>
      <c r="J23" s="127"/>
      <c r="K23" s="45" t="s">
        <v>21</v>
      </c>
      <c r="L23" s="128">
        <v>288000</v>
      </c>
      <c r="M23" s="129"/>
      <c r="N23" s="129"/>
      <c r="O23" s="46" t="s">
        <v>22</v>
      </c>
      <c r="P23" s="128" t="str">
        <f t="shared" si="0"/>
        <v/>
      </c>
      <c r="Q23" s="129"/>
      <c r="R23" s="129"/>
      <c r="S23" s="47" t="s">
        <v>16</v>
      </c>
      <c r="T23" s="176"/>
      <c r="U23" s="177"/>
      <c r="V23" s="177"/>
      <c r="W23" s="48" t="s">
        <v>3</v>
      </c>
      <c r="X23" s="178">
        <f t="shared" si="1"/>
        <v>0</v>
      </c>
      <c r="Y23" s="179"/>
      <c r="Z23" s="180"/>
      <c r="AA23" s="49" t="s">
        <v>3</v>
      </c>
    </row>
    <row r="24" spans="1:27" ht="24" customHeight="1" thickTop="1" x14ac:dyDescent="0.15">
      <c r="A24" s="106"/>
      <c r="B24" s="159" t="s">
        <v>70</v>
      </c>
      <c r="C24" s="160"/>
      <c r="D24" s="160"/>
      <c r="E24" s="160"/>
      <c r="F24" s="160"/>
      <c r="G24" s="160"/>
      <c r="H24" s="160"/>
      <c r="I24" s="160"/>
      <c r="J24" s="160"/>
      <c r="K24" s="160"/>
      <c r="L24" s="160"/>
      <c r="M24" s="160"/>
      <c r="N24" s="160"/>
      <c r="O24" s="160"/>
      <c r="P24" s="160"/>
      <c r="Q24" s="160"/>
      <c r="R24" s="161" t="s">
        <v>44</v>
      </c>
      <c r="S24" s="162"/>
      <c r="T24" s="162"/>
      <c r="U24" s="162"/>
      <c r="V24" s="162"/>
      <c r="W24" s="163"/>
      <c r="X24" s="164">
        <f>SUM($X$7:$Z$23)</f>
        <v>0</v>
      </c>
      <c r="Y24" s="165"/>
      <c r="Z24" s="165"/>
      <c r="AA24" s="50" t="s">
        <v>16</v>
      </c>
    </row>
    <row r="25" spans="1:27" ht="24" customHeight="1" thickBot="1" x14ac:dyDescent="0.2">
      <c r="A25" s="107"/>
      <c r="B25" s="166" t="s">
        <v>71</v>
      </c>
      <c r="C25" s="167"/>
      <c r="D25" s="167"/>
      <c r="E25" s="167"/>
      <c r="F25" s="167"/>
      <c r="G25" s="167"/>
      <c r="H25" s="167"/>
      <c r="I25" s="167"/>
      <c r="J25" s="167"/>
      <c r="K25" s="167"/>
      <c r="L25" s="167"/>
      <c r="M25" s="167"/>
      <c r="N25" s="167"/>
      <c r="O25" s="167"/>
      <c r="P25" s="167"/>
      <c r="Q25" s="167"/>
      <c r="R25" s="168" t="s">
        <v>67</v>
      </c>
      <c r="S25" s="169"/>
      <c r="T25" s="169"/>
      <c r="U25" s="169"/>
      <c r="V25" s="169"/>
      <c r="W25" s="170"/>
      <c r="X25" s="171">
        <f>ROUNDDOWN(X24*4/5,-3)</f>
        <v>0</v>
      </c>
      <c r="Y25" s="172"/>
      <c r="Z25" s="173"/>
      <c r="AA25" s="51" t="s">
        <v>3</v>
      </c>
    </row>
    <row r="26" spans="1:27" ht="24" customHeight="1" x14ac:dyDescent="0.15">
      <c r="A26" s="240" t="s">
        <v>47</v>
      </c>
      <c r="B26" s="205" t="s">
        <v>61</v>
      </c>
      <c r="C26" s="206"/>
      <c r="D26" s="206"/>
      <c r="E26" s="206"/>
      <c r="F26" s="206"/>
      <c r="G26" s="206"/>
      <c r="H26" s="207"/>
      <c r="I26" s="208"/>
      <c r="J26" s="209"/>
      <c r="K26" s="52" t="s">
        <v>5</v>
      </c>
      <c r="L26" s="210">
        <v>498000</v>
      </c>
      <c r="M26" s="211"/>
      <c r="N26" s="211"/>
      <c r="O26" s="53" t="s">
        <v>25</v>
      </c>
      <c r="P26" s="210" t="str">
        <f>IF(I26="","",I26*L26)</f>
        <v/>
      </c>
      <c r="Q26" s="211"/>
      <c r="R26" s="211"/>
      <c r="S26" s="54" t="s">
        <v>16</v>
      </c>
      <c r="T26" s="212"/>
      <c r="U26" s="213"/>
      <c r="V26" s="213"/>
      <c r="W26" s="55" t="s">
        <v>16</v>
      </c>
      <c r="X26" s="203">
        <f>MIN(P26,T26)</f>
        <v>0</v>
      </c>
      <c r="Y26" s="204"/>
      <c r="Z26" s="204"/>
      <c r="AA26" s="56" t="s">
        <v>16</v>
      </c>
    </row>
    <row r="27" spans="1:27" ht="24" customHeight="1" x14ac:dyDescent="0.15">
      <c r="A27" s="241"/>
      <c r="B27" s="196" t="s">
        <v>26</v>
      </c>
      <c r="C27" s="197"/>
      <c r="D27" s="197"/>
      <c r="E27" s="197"/>
      <c r="F27" s="197"/>
      <c r="G27" s="197"/>
      <c r="H27" s="198"/>
      <c r="I27" s="199"/>
      <c r="J27" s="200"/>
      <c r="K27" s="57" t="s">
        <v>5</v>
      </c>
      <c r="L27" s="201">
        <v>416000</v>
      </c>
      <c r="M27" s="202"/>
      <c r="N27" s="202"/>
      <c r="O27" s="58" t="s">
        <v>27</v>
      </c>
      <c r="P27" s="201" t="str">
        <f>IF(I27="","",I27*L27)</f>
        <v/>
      </c>
      <c r="Q27" s="202"/>
      <c r="R27" s="202"/>
      <c r="S27" s="59" t="s">
        <v>16</v>
      </c>
      <c r="T27" s="192"/>
      <c r="U27" s="193"/>
      <c r="V27" s="193"/>
      <c r="W27" s="60" t="s">
        <v>16</v>
      </c>
      <c r="X27" s="194">
        <f>MIN(P27,T27)</f>
        <v>0</v>
      </c>
      <c r="Y27" s="195"/>
      <c r="Z27" s="195"/>
      <c r="AA27" s="61" t="s">
        <v>16</v>
      </c>
    </row>
    <row r="28" spans="1:27" ht="24" customHeight="1" x14ac:dyDescent="0.15">
      <c r="A28" s="241"/>
      <c r="B28" s="196" t="s">
        <v>62</v>
      </c>
      <c r="C28" s="197"/>
      <c r="D28" s="197"/>
      <c r="E28" s="197"/>
      <c r="F28" s="197"/>
      <c r="G28" s="197"/>
      <c r="H28" s="198"/>
      <c r="I28" s="199"/>
      <c r="J28" s="200"/>
      <c r="K28" s="57" t="s">
        <v>5</v>
      </c>
      <c r="L28" s="201">
        <v>273000</v>
      </c>
      <c r="M28" s="202"/>
      <c r="N28" s="202"/>
      <c r="O28" s="62" t="s">
        <v>28</v>
      </c>
      <c r="P28" s="201" t="str">
        <f>IF(I28="","",I28*L28)</f>
        <v/>
      </c>
      <c r="Q28" s="202"/>
      <c r="R28" s="202"/>
      <c r="S28" s="63" t="s">
        <v>16</v>
      </c>
      <c r="T28" s="192"/>
      <c r="U28" s="193"/>
      <c r="V28" s="193"/>
      <c r="W28" s="64" t="s">
        <v>16</v>
      </c>
      <c r="X28" s="194">
        <f>MIN(P28,T28)</f>
        <v>0</v>
      </c>
      <c r="Y28" s="195"/>
      <c r="Z28" s="195"/>
      <c r="AA28" s="65" t="s">
        <v>16</v>
      </c>
    </row>
    <row r="29" spans="1:27" ht="24" customHeight="1" thickBot="1" x14ac:dyDescent="0.2">
      <c r="A29" s="241"/>
      <c r="B29" s="196" t="s">
        <v>63</v>
      </c>
      <c r="C29" s="197"/>
      <c r="D29" s="197"/>
      <c r="E29" s="197"/>
      <c r="F29" s="197"/>
      <c r="G29" s="197"/>
      <c r="H29" s="198"/>
      <c r="I29" s="199"/>
      <c r="J29" s="200"/>
      <c r="K29" s="57" t="s">
        <v>4</v>
      </c>
      <c r="L29" s="201">
        <v>58000</v>
      </c>
      <c r="M29" s="202"/>
      <c r="N29" s="202"/>
      <c r="O29" s="58" t="s">
        <v>29</v>
      </c>
      <c r="P29" s="201" t="str">
        <f>IF(I29="","",I29*L29)</f>
        <v/>
      </c>
      <c r="Q29" s="202"/>
      <c r="R29" s="202"/>
      <c r="S29" s="59" t="s">
        <v>16</v>
      </c>
      <c r="T29" s="192"/>
      <c r="U29" s="193"/>
      <c r="V29" s="193"/>
      <c r="W29" s="60" t="s">
        <v>3</v>
      </c>
      <c r="X29" s="194">
        <f>MIN(P29,T29)</f>
        <v>0</v>
      </c>
      <c r="Y29" s="195"/>
      <c r="Z29" s="195"/>
      <c r="AA29" s="61" t="s">
        <v>3</v>
      </c>
    </row>
    <row r="30" spans="1:27" ht="24" customHeight="1" thickTop="1" x14ac:dyDescent="0.15">
      <c r="A30" s="241"/>
      <c r="B30" s="245" t="s">
        <v>72</v>
      </c>
      <c r="C30" s="246"/>
      <c r="D30" s="246"/>
      <c r="E30" s="246"/>
      <c r="F30" s="246"/>
      <c r="G30" s="246"/>
      <c r="H30" s="246"/>
      <c r="I30" s="246"/>
      <c r="J30" s="246"/>
      <c r="K30" s="247"/>
      <c r="L30" s="214">
        <f>SUM($X$26:$Z$29)</f>
        <v>0</v>
      </c>
      <c r="M30" s="215"/>
      <c r="N30" s="215"/>
      <c r="O30" s="71" t="s">
        <v>64</v>
      </c>
      <c r="P30" s="216" t="s">
        <v>73</v>
      </c>
      <c r="Q30" s="216"/>
      <c r="R30" s="216"/>
      <c r="S30" s="216"/>
      <c r="T30" s="216"/>
      <c r="U30" s="216"/>
      <c r="V30" s="216"/>
      <c r="W30" s="217"/>
      <c r="X30" s="218">
        <f>IF(L30&gt;X24,X24,L30)</f>
        <v>0</v>
      </c>
      <c r="Y30" s="219"/>
      <c r="Z30" s="219"/>
      <c r="AA30" s="72" t="s">
        <v>16</v>
      </c>
    </row>
    <row r="31" spans="1:27" ht="24" customHeight="1" x14ac:dyDescent="0.15">
      <c r="A31" s="241"/>
      <c r="B31" s="220" t="s">
        <v>65</v>
      </c>
      <c r="C31" s="220"/>
      <c r="D31" s="220"/>
      <c r="E31" s="220"/>
      <c r="F31" s="220"/>
      <c r="G31" s="220"/>
      <c r="H31" s="220" t="s">
        <v>61</v>
      </c>
      <c r="I31" s="220"/>
      <c r="J31" s="220"/>
      <c r="K31" s="220"/>
      <c r="L31" s="220" t="s">
        <v>66</v>
      </c>
      <c r="M31" s="220"/>
      <c r="N31" s="220"/>
      <c r="O31" s="220"/>
      <c r="P31" s="220" t="s">
        <v>62</v>
      </c>
      <c r="Q31" s="220"/>
      <c r="R31" s="220"/>
      <c r="S31" s="220"/>
      <c r="T31" s="220" t="s">
        <v>63</v>
      </c>
      <c r="U31" s="220"/>
      <c r="V31" s="220"/>
      <c r="W31" s="221"/>
      <c r="X31" s="164"/>
      <c r="Y31" s="165"/>
      <c r="Z31" s="222"/>
      <c r="AA31" s="66"/>
    </row>
    <row r="32" spans="1:27" ht="24" customHeight="1" x14ac:dyDescent="0.15">
      <c r="A32" s="241"/>
      <c r="B32" s="243" t="s">
        <v>80</v>
      </c>
      <c r="C32" s="244"/>
      <c r="D32" s="244"/>
      <c r="E32" s="244"/>
      <c r="F32" s="244"/>
      <c r="G32" s="244"/>
      <c r="H32" s="290">
        <f>ROUNDDOWN($X26*4/5,-3)</f>
        <v>0</v>
      </c>
      <c r="I32" s="290"/>
      <c r="J32" s="291"/>
      <c r="K32" s="73" t="s">
        <v>3</v>
      </c>
      <c r="L32" s="290">
        <f>ROUNDDOWN($X27*4/5,-3)</f>
        <v>0</v>
      </c>
      <c r="M32" s="290"/>
      <c r="N32" s="291"/>
      <c r="O32" s="73" t="s">
        <v>3</v>
      </c>
      <c r="P32" s="290">
        <f>ROUNDDOWN($X28*4/5,-3)</f>
        <v>0</v>
      </c>
      <c r="Q32" s="290"/>
      <c r="R32" s="291"/>
      <c r="S32" s="74" t="s">
        <v>3</v>
      </c>
      <c r="T32" s="294">
        <f>ROUNDDOWN($X29*4/5,-3)</f>
        <v>0</v>
      </c>
      <c r="U32" s="294"/>
      <c r="V32" s="295"/>
      <c r="W32" s="75" t="s">
        <v>3</v>
      </c>
      <c r="X32" s="164"/>
      <c r="Y32" s="165"/>
      <c r="Z32" s="222"/>
      <c r="AA32" s="76"/>
    </row>
    <row r="33" spans="1:27" ht="24" customHeight="1" thickBot="1" x14ac:dyDescent="0.2">
      <c r="A33" s="241"/>
      <c r="B33" s="242" t="s">
        <v>69</v>
      </c>
      <c r="C33" s="242"/>
      <c r="D33" s="242"/>
      <c r="E33" s="242"/>
      <c r="F33" s="242"/>
      <c r="G33" s="242"/>
      <c r="H33" s="292">
        <f>MIN(H32,30000)</f>
        <v>0</v>
      </c>
      <c r="I33" s="292"/>
      <c r="J33" s="293"/>
      <c r="K33" s="77" t="s">
        <v>3</v>
      </c>
      <c r="L33" s="292">
        <f>MIN(L32,30000)</f>
        <v>0</v>
      </c>
      <c r="M33" s="292"/>
      <c r="N33" s="293"/>
      <c r="O33" s="77" t="s">
        <v>3</v>
      </c>
      <c r="P33" s="292">
        <f>MIN(P32,30000)</f>
        <v>0</v>
      </c>
      <c r="Q33" s="292"/>
      <c r="R33" s="293"/>
      <c r="S33" s="78" t="s">
        <v>3</v>
      </c>
      <c r="T33" s="296">
        <f>MIN(T32,30000)</f>
        <v>0</v>
      </c>
      <c r="U33" s="296"/>
      <c r="V33" s="297"/>
      <c r="W33" s="79" t="s">
        <v>3</v>
      </c>
      <c r="X33" s="164"/>
      <c r="Y33" s="165"/>
      <c r="Z33" s="222"/>
      <c r="AA33" s="66"/>
    </row>
    <row r="34" spans="1:27" ht="24" customHeight="1" thickTop="1" thickBot="1" x14ac:dyDescent="0.2">
      <c r="A34" s="241"/>
      <c r="B34" s="223"/>
      <c r="C34" s="224"/>
      <c r="D34" s="224"/>
      <c r="E34" s="224"/>
      <c r="F34" s="224"/>
      <c r="G34" s="224"/>
      <c r="H34" s="224"/>
      <c r="I34" s="224"/>
      <c r="J34" s="224"/>
      <c r="K34" s="224"/>
      <c r="L34" s="224"/>
      <c r="M34" s="224"/>
      <c r="N34" s="224"/>
      <c r="O34" s="224"/>
      <c r="P34" s="224"/>
      <c r="Q34" s="224"/>
      <c r="R34" s="224" t="s">
        <v>74</v>
      </c>
      <c r="S34" s="224"/>
      <c r="T34" s="224"/>
      <c r="U34" s="224"/>
      <c r="V34" s="224"/>
      <c r="W34" s="225"/>
      <c r="X34" s="226">
        <f>SUM(H33,L33,P33,T33)</f>
        <v>0</v>
      </c>
      <c r="Y34" s="227"/>
      <c r="Z34" s="228"/>
      <c r="AA34" s="80" t="s">
        <v>3</v>
      </c>
    </row>
    <row r="35" spans="1:27" ht="24" customHeight="1" x14ac:dyDescent="0.15">
      <c r="A35" s="229" t="s">
        <v>48</v>
      </c>
      <c r="B35" s="232" t="s">
        <v>30</v>
      </c>
      <c r="C35" s="232"/>
      <c r="D35" s="232"/>
      <c r="E35" s="232"/>
      <c r="F35" s="232"/>
      <c r="G35" s="232"/>
      <c r="H35" s="232"/>
      <c r="I35" s="232"/>
      <c r="J35" s="232"/>
      <c r="K35" s="232"/>
      <c r="L35" s="232"/>
      <c r="M35" s="232"/>
      <c r="N35" s="232"/>
      <c r="O35" s="232"/>
      <c r="P35" s="232"/>
      <c r="Q35" s="232"/>
      <c r="R35" s="232"/>
      <c r="S35" s="232"/>
      <c r="T35" s="232"/>
      <c r="U35" s="232"/>
      <c r="V35" s="232"/>
      <c r="W35" s="233"/>
      <c r="X35" s="234"/>
      <c r="Y35" s="235"/>
      <c r="Z35" s="212"/>
      <c r="AA35" s="67" t="s">
        <v>3</v>
      </c>
    </row>
    <row r="36" spans="1:27" ht="24" customHeight="1" thickBot="1" x14ac:dyDescent="0.2">
      <c r="A36" s="230"/>
      <c r="B36" s="236" t="s">
        <v>31</v>
      </c>
      <c r="C36" s="236"/>
      <c r="D36" s="236"/>
      <c r="E36" s="236"/>
      <c r="F36" s="236"/>
      <c r="G36" s="236"/>
      <c r="H36" s="236"/>
      <c r="I36" s="236"/>
      <c r="J36" s="236"/>
      <c r="K36" s="236"/>
      <c r="L36" s="236"/>
      <c r="M36" s="236"/>
      <c r="N36" s="236"/>
      <c r="O36" s="236"/>
      <c r="P36" s="236"/>
      <c r="Q36" s="236"/>
      <c r="R36" s="236"/>
      <c r="S36" s="236"/>
      <c r="T36" s="236"/>
      <c r="U36" s="236"/>
      <c r="V36" s="236"/>
      <c r="W36" s="237"/>
      <c r="X36" s="238"/>
      <c r="Y36" s="239"/>
      <c r="Z36" s="192"/>
      <c r="AA36" s="68" t="s">
        <v>3</v>
      </c>
    </row>
    <row r="37" spans="1:27" ht="24" customHeight="1" thickTop="1" x14ac:dyDescent="0.15">
      <c r="A37" s="230"/>
      <c r="B37" s="159" t="s">
        <v>76</v>
      </c>
      <c r="C37" s="160"/>
      <c r="D37" s="160"/>
      <c r="E37" s="160"/>
      <c r="F37" s="160"/>
      <c r="G37" s="160"/>
      <c r="H37" s="160"/>
      <c r="I37" s="160"/>
      <c r="J37" s="160"/>
      <c r="K37" s="160"/>
      <c r="L37" s="160"/>
      <c r="M37" s="160"/>
      <c r="N37" s="160"/>
      <c r="O37" s="160"/>
      <c r="P37" s="160"/>
      <c r="Q37" s="160"/>
      <c r="R37" s="161" t="s">
        <v>49</v>
      </c>
      <c r="S37" s="162"/>
      <c r="T37" s="162"/>
      <c r="U37" s="162"/>
      <c r="V37" s="162"/>
      <c r="W37" s="163"/>
      <c r="X37" s="262">
        <f>X35-X36</f>
        <v>0</v>
      </c>
      <c r="Y37" s="263"/>
      <c r="Z37" s="264"/>
      <c r="AA37" s="50" t="s">
        <v>3</v>
      </c>
    </row>
    <row r="38" spans="1:27" ht="24" customHeight="1" thickBot="1" x14ac:dyDescent="0.2">
      <c r="A38" s="231"/>
      <c r="B38" s="166" t="s">
        <v>77</v>
      </c>
      <c r="C38" s="167"/>
      <c r="D38" s="167"/>
      <c r="E38" s="167"/>
      <c r="F38" s="167"/>
      <c r="G38" s="167"/>
      <c r="H38" s="167"/>
      <c r="I38" s="167"/>
      <c r="J38" s="167"/>
      <c r="K38" s="167"/>
      <c r="L38" s="167"/>
      <c r="M38" s="167"/>
      <c r="N38" s="167"/>
      <c r="O38" s="167"/>
      <c r="P38" s="167"/>
      <c r="Q38" s="167"/>
      <c r="R38" s="168" t="s">
        <v>54</v>
      </c>
      <c r="S38" s="169"/>
      <c r="T38" s="169"/>
      <c r="U38" s="169"/>
      <c r="V38" s="169"/>
      <c r="W38" s="170"/>
      <c r="X38" s="265">
        <f>ROUNDDOWN(X37*4/5,-3)</f>
        <v>0</v>
      </c>
      <c r="Y38" s="266"/>
      <c r="Z38" s="267"/>
      <c r="AA38" s="51" t="s">
        <v>3</v>
      </c>
    </row>
    <row r="39" spans="1:27" ht="24" customHeight="1" x14ac:dyDescent="0.15">
      <c r="A39" s="268" t="s">
        <v>78</v>
      </c>
      <c r="B39" s="269"/>
      <c r="C39" s="269"/>
      <c r="D39" s="269"/>
      <c r="E39" s="269"/>
      <c r="F39" s="269"/>
      <c r="G39" s="269"/>
      <c r="H39" s="269"/>
      <c r="I39" s="269"/>
      <c r="J39" s="269"/>
      <c r="K39" s="269"/>
      <c r="L39" s="269"/>
      <c r="M39" s="269"/>
      <c r="N39" s="269"/>
      <c r="O39" s="269"/>
      <c r="P39" s="269"/>
      <c r="Q39" s="269"/>
      <c r="R39" s="270" t="s">
        <v>50</v>
      </c>
      <c r="S39" s="271"/>
      <c r="T39" s="271"/>
      <c r="U39" s="271"/>
      <c r="V39" s="271"/>
      <c r="W39" s="272"/>
      <c r="X39" s="273">
        <f>X25+X34+X38</f>
        <v>0</v>
      </c>
      <c r="Y39" s="274"/>
      <c r="Z39" s="274"/>
      <c r="AA39" s="69" t="s">
        <v>3</v>
      </c>
    </row>
    <row r="40" spans="1:27" ht="24" customHeight="1" thickBot="1" x14ac:dyDescent="0.2">
      <c r="A40" s="249" t="s">
        <v>79</v>
      </c>
      <c r="B40" s="250"/>
      <c r="C40" s="250"/>
      <c r="D40" s="250"/>
      <c r="E40" s="250"/>
      <c r="F40" s="250"/>
      <c r="G40" s="250"/>
      <c r="H40" s="250"/>
      <c r="I40" s="250"/>
      <c r="J40" s="250"/>
      <c r="K40" s="250"/>
      <c r="L40" s="250"/>
      <c r="M40" s="250"/>
      <c r="N40" s="250"/>
      <c r="O40" s="250"/>
      <c r="P40" s="250"/>
      <c r="Q40" s="250"/>
      <c r="R40" s="251" t="s">
        <v>60</v>
      </c>
      <c r="S40" s="252"/>
      <c r="T40" s="252"/>
      <c r="U40" s="252"/>
      <c r="V40" s="252"/>
      <c r="W40" s="253"/>
      <c r="X40" s="254">
        <v>200000</v>
      </c>
      <c r="Y40" s="254"/>
      <c r="Z40" s="254"/>
      <c r="AA40" s="66" t="s">
        <v>3</v>
      </c>
    </row>
    <row r="41" spans="1:27" ht="24" customHeight="1" thickTop="1" thickBot="1" x14ac:dyDescent="0.2">
      <c r="A41" s="255" t="s">
        <v>38</v>
      </c>
      <c r="B41" s="256"/>
      <c r="C41" s="256"/>
      <c r="D41" s="256"/>
      <c r="E41" s="256"/>
      <c r="F41" s="256"/>
      <c r="G41" s="256"/>
      <c r="H41" s="256"/>
      <c r="I41" s="256"/>
      <c r="J41" s="256"/>
      <c r="K41" s="256"/>
      <c r="L41" s="256"/>
      <c r="M41" s="256"/>
      <c r="N41" s="256"/>
      <c r="O41" s="256"/>
      <c r="P41" s="256"/>
      <c r="Q41" s="256"/>
      <c r="R41" s="257" t="s">
        <v>52</v>
      </c>
      <c r="S41" s="258"/>
      <c r="T41" s="258"/>
      <c r="U41" s="258"/>
      <c r="V41" s="258"/>
      <c r="W41" s="259"/>
      <c r="X41" s="260">
        <f>IF(X39&gt;=X40,X40,X39)</f>
        <v>0</v>
      </c>
      <c r="Y41" s="261"/>
      <c r="Z41" s="261"/>
      <c r="AA41" s="70" t="s">
        <v>16</v>
      </c>
    </row>
    <row r="42" spans="1:27" ht="26.25" customHeight="1" thickTop="1" x14ac:dyDescent="0.15">
      <c r="A42" s="248" t="s">
        <v>39</v>
      </c>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row>
  </sheetData>
  <mergeCells count="201">
    <mergeCell ref="A42:AA42"/>
    <mergeCell ref="A40:Q40"/>
    <mergeCell ref="R40:W40"/>
    <mergeCell ref="X40:Z40"/>
    <mergeCell ref="A41:Q41"/>
    <mergeCell ref="R41:W41"/>
    <mergeCell ref="X41:Z41"/>
    <mergeCell ref="X37:Z37"/>
    <mergeCell ref="B38:Q38"/>
    <mergeCell ref="R38:W38"/>
    <mergeCell ref="X38:Z38"/>
    <mergeCell ref="A39:Q39"/>
    <mergeCell ref="R39:W39"/>
    <mergeCell ref="X39:Z39"/>
    <mergeCell ref="B34:Q34"/>
    <mergeCell ref="R34:W34"/>
    <mergeCell ref="X34:Z34"/>
    <mergeCell ref="A35:A38"/>
    <mergeCell ref="B35:W35"/>
    <mergeCell ref="X35:Z35"/>
    <mergeCell ref="B36:W36"/>
    <mergeCell ref="X36:Z36"/>
    <mergeCell ref="B37:Q37"/>
    <mergeCell ref="R37:W37"/>
    <mergeCell ref="A26:A34"/>
    <mergeCell ref="B33:G33"/>
    <mergeCell ref="H33:J33"/>
    <mergeCell ref="L33:N33"/>
    <mergeCell ref="P33:R33"/>
    <mergeCell ref="T33:V33"/>
    <mergeCell ref="X33:Z33"/>
    <mergeCell ref="B32:G32"/>
    <mergeCell ref="H32:J32"/>
    <mergeCell ref="L32:N32"/>
    <mergeCell ref="P32:R32"/>
    <mergeCell ref="T32:V32"/>
    <mergeCell ref="X32:Z32"/>
    <mergeCell ref="B30:K30"/>
    <mergeCell ref="L30:N30"/>
    <mergeCell ref="P30:W30"/>
    <mergeCell ref="X30:Z30"/>
    <mergeCell ref="B31:G31"/>
    <mergeCell ref="H31:K31"/>
    <mergeCell ref="L31:O31"/>
    <mergeCell ref="P31:S31"/>
    <mergeCell ref="T31:W31"/>
    <mergeCell ref="X31:Z31"/>
    <mergeCell ref="T28:V28"/>
    <mergeCell ref="X28:Z28"/>
    <mergeCell ref="B29:H29"/>
    <mergeCell ref="I29:J29"/>
    <mergeCell ref="L29:N29"/>
    <mergeCell ref="P29:R29"/>
    <mergeCell ref="T29:V29"/>
    <mergeCell ref="X29:Z29"/>
    <mergeCell ref="X26:Z26"/>
    <mergeCell ref="B27:H27"/>
    <mergeCell ref="I27:J27"/>
    <mergeCell ref="L27:N27"/>
    <mergeCell ref="P27:R27"/>
    <mergeCell ref="T27:V27"/>
    <mergeCell ref="X27:Z27"/>
    <mergeCell ref="B26:H26"/>
    <mergeCell ref="I26:J26"/>
    <mergeCell ref="L26:N26"/>
    <mergeCell ref="P26:R26"/>
    <mergeCell ref="T26:V26"/>
    <mergeCell ref="B28:H28"/>
    <mergeCell ref="I28:J28"/>
    <mergeCell ref="L28:N28"/>
    <mergeCell ref="P28:R28"/>
    <mergeCell ref="B24:Q24"/>
    <mergeCell ref="R24:W24"/>
    <mergeCell ref="X24:Z24"/>
    <mergeCell ref="B25:Q25"/>
    <mergeCell ref="R25:W25"/>
    <mergeCell ref="X25:Z25"/>
    <mergeCell ref="X22:Z22"/>
    <mergeCell ref="G23:H23"/>
    <mergeCell ref="I23:J23"/>
    <mergeCell ref="L23:N23"/>
    <mergeCell ref="P23:R23"/>
    <mergeCell ref="T23:V23"/>
    <mergeCell ref="X23:Z23"/>
    <mergeCell ref="E22:F23"/>
    <mergeCell ref="G22:H22"/>
    <mergeCell ref="I22:J22"/>
    <mergeCell ref="L22:N22"/>
    <mergeCell ref="P22:R22"/>
    <mergeCell ref="T22:V22"/>
    <mergeCell ref="B18:D23"/>
    <mergeCell ref="E18:F19"/>
    <mergeCell ref="X20:Z20"/>
    <mergeCell ref="G21:H21"/>
    <mergeCell ref="I21:J21"/>
    <mergeCell ref="L21:N21"/>
    <mergeCell ref="P21:R21"/>
    <mergeCell ref="T21:V21"/>
    <mergeCell ref="X21:Z21"/>
    <mergeCell ref="E20:F21"/>
    <mergeCell ref="G20:H20"/>
    <mergeCell ref="I20:J20"/>
    <mergeCell ref="L20:N20"/>
    <mergeCell ref="P20:R20"/>
    <mergeCell ref="T20:V20"/>
    <mergeCell ref="T18:V18"/>
    <mergeCell ref="X18:Z18"/>
    <mergeCell ref="G19:H19"/>
    <mergeCell ref="I19:J19"/>
    <mergeCell ref="L19:N19"/>
    <mergeCell ref="P19:R19"/>
    <mergeCell ref="T19:V19"/>
    <mergeCell ref="X19:Z19"/>
    <mergeCell ref="L17:N17"/>
    <mergeCell ref="P17:R17"/>
    <mergeCell ref="T17:V17"/>
    <mergeCell ref="X17:Z17"/>
    <mergeCell ref="G18:H18"/>
    <mergeCell ref="I18:J18"/>
    <mergeCell ref="L18:N18"/>
    <mergeCell ref="P18:R18"/>
    <mergeCell ref="C16:F17"/>
    <mergeCell ref="G16:H16"/>
    <mergeCell ref="I16:J16"/>
    <mergeCell ref="L16:N16"/>
    <mergeCell ref="P16:R16"/>
    <mergeCell ref="T16:V16"/>
    <mergeCell ref="X16:Z16"/>
    <mergeCell ref="G17:H17"/>
    <mergeCell ref="I17:J17"/>
    <mergeCell ref="T13:V13"/>
    <mergeCell ref="X13:Z13"/>
    <mergeCell ref="G14:H14"/>
    <mergeCell ref="I14:J14"/>
    <mergeCell ref="L14:N14"/>
    <mergeCell ref="P14:R14"/>
    <mergeCell ref="T14:V14"/>
    <mergeCell ref="X14:Z14"/>
    <mergeCell ref="G15:H15"/>
    <mergeCell ref="I15:J15"/>
    <mergeCell ref="L15:N15"/>
    <mergeCell ref="P15:R15"/>
    <mergeCell ref="T15:V15"/>
    <mergeCell ref="X15:Z15"/>
    <mergeCell ref="X11:Z11"/>
    <mergeCell ref="E10:F12"/>
    <mergeCell ref="G10:H10"/>
    <mergeCell ref="I10:J10"/>
    <mergeCell ref="L10:N10"/>
    <mergeCell ref="P10:R10"/>
    <mergeCell ref="T10:V10"/>
    <mergeCell ref="G12:H12"/>
    <mergeCell ref="I12:J12"/>
    <mergeCell ref="L12:N12"/>
    <mergeCell ref="P12:R12"/>
    <mergeCell ref="T12:V12"/>
    <mergeCell ref="X12:Z12"/>
    <mergeCell ref="X9:Z9"/>
    <mergeCell ref="X7:Z7"/>
    <mergeCell ref="G8:H8"/>
    <mergeCell ref="I8:J8"/>
    <mergeCell ref="L8:N8"/>
    <mergeCell ref="P8:R8"/>
    <mergeCell ref="T8:V8"/>
    <mergeCell ref="X8:Z8"/>
    <mergeCell ref="X10:Z10"/>
    <mergeCell ref="A7:A25"/>
    <mergeCell ref="B7:B17"/>
    <mergeCell ref="C7:D15"/>
    <mergeCell ref="E7:F9"/>
    <mergeCell ref="G7:H7"/>
    <mergeCell ref="I7:J7"/>
    <mergeCell ref="L7:N7"/>
    <mergeCell ref="P7:R7"/>
    <mergeCell ref="T7:V7"/>
    <mergeCell ref="G9:H9"/>
    <mergeCell ref="I9:J9"/>
    <mergeCell ref="L9:N9"/>
    <mergeCell ref="P9:R9"/>
    <mergeCell ref="T9:V9"/>
    <mergeCell ref="G11:H11"/>
    <mergeCell ref="I11:J11"/>
    <mergeCell ref="L11:N11"/>
    <mergeCell ref="P11:R11"/>
    <mergeCell ref="T11:V11"/>
    <mergeCell ref="E13:F15"/>
    <mergeCell ref="G13:H13"/>
    <mergeCell ref="I13:J13"/>
    <mergeCell ref="L13:N13"/>
    <mergeCell ref="P13:R13"/>
    <mergeCell ref="A2:AA2"/>
    <mergeCell ref="A4:F4"/>
    <mergeCell ref="G4:S4"/>
    <mergeCell ref="T4:W4"/>
    <mergeCell ref="X4:AA4"/>
    <mergeCell ref="A6:H6"/>
    <mergeCell ref="I6:K6"/>
    <mergeCell ref="L6:O6"/>
    <mergeCell ref="P6:S6"/>
    <mergeCell ref="T6:W6"/>
    <mergeCell ref="X6:AA6"/>
  </mergeCells>
  <phoneticPr fontId="1"/>
  <dataValidations count="2">
    <dataValidation type="list" allowBlank="1" showInputMessage="1" showErrorMessage="1" sqref="L5:O5" xr:uid="{C4A1FDC6-1198-476F-BAFF-CA342431798C}">
      <formula1>"省エネ基準,ZEH水準"</formula1>
    </dataValidation>
    <dataValidation type="list" allowBlank="1" showInputMessage="1" showErrorMessage="1" sqref="C5:H5" xr:uid="{DE0D226F-78FE-49E5-980C-78D4CAF77458}">
      <formula1>"戸建住宅,共同住宅等"</formula1>
    </dataValidation>
  </dataValidations>
  <printOptions horizontalCentered="1"/>
  <pageMargins left="0.51181102362204722" right="0.51181102362204722" top="0.35433070866141736" bottom="0.35433070866141736"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A16E-F420-4DE0-87C8-50B189B163D4}">
  <sheetPr>
    <pageSetUpPr fitToPage="1"/>
  </sheetPr>
  <dimension ref="A1:AA42"/>
  <sheetViews>
    <sheetView showZeros="0" tabSelected="1" view="pageBreakPreview" zoomScale="85" zoomScaleNormal="100" zoomScaleSheetLayoutView="85" workbookViewId="0">
      <selection activeCell="L12" sqref="L12:N12"/>
    </sheetView>
  </sheetViews>
  <sheetFormatPr defaultColWidth="4" defaultRowHeight="19.5" customHeight="1" x14ac:dyDescent="0.15"/>
  <cols>
    <col min="1" max="6" width="4" style="8"/>
    <col min="7" max="7" width="3.125" style="8" customWidth="1"/>
    <col min="8" max="10" width="4" style="8" customWidth="1"/>
    <col min="11" max="11" width="4" style="7"/>
    <col min="12" max="12" width="4" style="8"/>
    <col min="13" max="13" width="4" style="8" customWidth="1"/>
    <col min="14" max="14" width="4" style="8"/>
    <col min="15" max="15" width="4" style="7"/>
    <col min="16" max="19" width="4" style="8"/>
    <col min="20" max="22" width="4" style="7"/>
    <col min="23" max="23" width="4" style="8"/>
    <col min="24" max="27" width="4" style="8" customWidth="1"/>
    <col min="28" max="16384" width="4" style="8"/>
  </cols>
  <sheetData>
    <row r="1" spans="1:27" s="12" customFormat="1" ht="15.75" customHeight="1" x14ac:dyDescent="0.15">
      <c r="A1" s="12" t="s">
        <v>59</v>
      </c>
      <c r="B1" s="11"/>
      <c r="C1" s="11"/>
      <c r="D1" s="11"/>
      <c r="E1" s="11"/>
      <c r="F1" s="11"/>
      <c r="G1" s="11"/>
      <c r="H1" s="11"/>
      <c r="I1" s="13"/>
      <c r="J1" s="13"/>
      <c r="K1" s="15"/>
      <c r="L1" s="14"/>
      <c r="M1" s="14"/>
      <c r="N1" s="14"/>
      <c r="O1" s="15"/>
      <c r="P1" s="14"/>
      <c r="Q1" s="14"/>
      <c r="R1" s="14"/>
      <c r="S1" s="20"/>
      <c r="T1" s="16"/>
      <c r="U1" s="16"/>
      <c r="V1" s="16"/>
      <c r="AA1" s="21"/>
    </row>
    <row r="2" spans="1:27" s="17" customFormat="1" ht="14.25" x14ac:dyDescent="0.15">
      <c r="A2" s="87" t="s">
        <v>58</v>
      </c>
      <c r="B2" s="87"/>
      <c r="C2" s="87"/>
      <c r="D2" s="87"/>
      <c r="E2" s="87"/>
      <c r="F2" s="87"/>
      <c r="G2" s="87"/>
      <c r="H2" s="87"/>
      <c r="I2" s="87"/>
      <c r="J2" s="87"/>
      <c r="K2" s="87"/>
      <c r="L2" s="87"/>
      <c r="M2" s="87"/>
      <c r="N2" s="87"/>
      <c r="O2" s="87"/>
      <c r="P2" s="87"/>
      <c r="Q2" s="87"/>
      <c r="R2" s="87"/>
      <c r="S2" s="87"/>
      <c r="T2" s="87"/>
      <c r="U2" s="87"/>
      <c r="V2" s="87"/>
      <c r="W2" s="87"/>
      <c r="X2" s="87"/>
      <c r="Y2" s="87"/>
      <c r="Z2" s="87"/>
      <c r="AA2" s="87"/>
    </row>
    <row r="3" spans="1:27" s="18" customFormat="1" ht="14.25" thickBot="1" x14ac:dyDescent="0.2">
      <c r="K3" s="19"/>
      <c r="O3" s="19"/>
      <c r="T3" s="19"/>
      <c r="U3" s="19"/>
      <c r="V3" s="19"/>
    </row>
    <row r="4" spans="1:27" ht="19.5" customHeight="1" thickTop="1" thickBot="1" x14ac:dyDescent="0.2">
      <c r="A4" s="88" t="s">
        <v>53</v>
      </c>
      <c r="B4" s="89"/>
      <c r="C4" s="89"/>
      <c r="D4" s="89"/>
      <c r="E4" s="89"/>
      <c r="F4" s="89"/>
      <c r="G4" s="90"/>
      <c r="H4" s="91"/>
      <c r="I4" s="91"/>
      <c r="J4" s="91"/>
      <c r="K4" s="91"/>
      <c r="L4" s="91"/>
      <c r="M4" s="91"/>
      <c r="N4" s="91"/>
      <c r="O4" s="91"/>
      <c r="P4" s="91"/>
      <c r="Q4" s="91"/>
      <c r="R4" s="91"/>
      <c r="S4" s="92"/>
      <c r="T4" s="93" t="s">
        <v>40</v>
      </c>
      <c r="U4" s="89"/>
      <c r="V4" s="89"/>
      <c r="W4" s="94"/>
      <c r="X4" s="95">
        <v>0.8</v>
      </c>
      <c r="Y4" s="96"/>
      <c r="Z4" s="96"/>
      <c r="AA4" s="97"/>
    </row>
    <row r="5" spans="1:27" ht="13.5" thickTop="1" thickBot="1" x14ac:dyDescent="0.2">
      <c r="A5" s="9"/>
      <c r="B5" s="9"/>
      <c r="C5" s="9"/>
      <c r="D5" s="9"/>
      <c r="E5" s="9"/>
      <c r="F5" s="9"/>
      <c r="G5" s="9"/>
      <c r="H5" s="9"/>
      <c r="I5" s="9"/>
      <c r="J5" s="9"/>
      <c r="K5" s="10"/>
      <c r="L5" s="9"/>
      <c r="M5" s="9"/>
      <c r="N5" s="9"/>
      <c r="O5" s="10"/>
      <c r="P5" s="9"/>
      <c r="Q5" s="9"/>
      <c r="R5" s="9"/>
      <c r="S5" s="9"/>
      <c r="T5" s="10"/>
      <c r="U5" s="10"/>
      <c r="V5" s="10"/>
      <c r="W5" s="9"/>
      <c r="Z5" s="9"/>
      <c r="AA5" s="9"/>
    </row>
    <row r="6" spans="1:27" ht="35.1" customHeight="1" thickTop="1" thickBot="1" x14ac:dyDescent="0.2">
      <c r="A6" s="98" t="s">
        <v>33</v>
      </c>
      <c r="B6" s="99"/>
      <c r="C6" s="99"/>
      <c r="D6" s="99"/>
      <c r="E6" s="99"/>
      <c r="F6" s="99"/>
      <c r="G6" s="99"/>
      <c r="H6" s="99"/>
      <c r="I6" s="99" t="s">
        <v>10</v>
      </c>
      <c r="J6" s="99"/>
      <c r="K6" s="99"/>
      <c r="L6" s="100" t="s">
        <v>32</v>
      </c>
      <c r="M6" s="100"/>
      <c r="N6" s="100"/>
      <c r="O6" s="100"/>
      <c r="P6" s="100" t="s">
        <v>41</v>
      </c>
      <c r="Q6" s="100"/>
      <c r="R6" s="100"/>
      <c r="S6" s="100"/>
      <c r="T6" s="99" t="s">
        <v>42</v>
      </c>
      <c r="U6" s="99"/>
      <c r="V6" s="99"/>
      <c r="W6" s="101"/>
      <c r="X6" s="102" t="s">
        <v>43</v>
      </c>
      <c r="Y6" s="103"/>
      <c r="Z6" s="103"/>
      <c r="AA6" s="104"/>
    </row>
    <row r="7" spans="1:27" ht="24" customHeight="1" x14ac:dyDescent="0.15">
      <c r="A7" s="105" t="s">
        <v>45</v>
      </c>
      <c r="B7" s="108" t="s">
        <v>11</v>
      </c>
      <c r="C7" s="110" t="s">
        <v>12</v>
      </c>
      <c r="D7" s="111"/>
      <c r="E7" s="110" t="s">
        <v>13</v>
      </c>
      <c r="F7" s="111"/>
      <c r="G7" s="114" t="s">
        <v>0</v>
      </c>
      <c r="H7" s="115"/>
      <c r="I7" s="116"/>
      <c r="J7" s="117"/>
      <c r="K7" s="22" t="s">
        <v>14</v>
      </c>
      <c r="L7" s="118">
        <v>112000</v>
      </c>
      <c r="M7" s="119"/>
      <c r="N7" s="119"/>
      <c r="O7" s="23" t="s">
        <v>15</v>
      </c>
      <c r="P7" s="275" t="str">
        <f t="shared" ref="P7:P8" si="0">IF(I7="","",I7*L7)</f>
        <v/>
      </c>
      <c r="Q7" s="276"/>
      <c r="R7" s="277"/>
      <c r="S7" s="24" t="s">
        <v>16</v>
      </c>
      <c r="T7" s="122"/>
      <c r="U7" s="123"/>
      <c r="V7" s="123"/>
      <c r="W7" s="25" t="s">
        <v>3</v>
      </c>
      <c r="X7" s="143">
        <f>MIN(P7,T7)</f>
        <v>0</v>
      </c>
      <c r="Y7" s="144"/>
      <c r="Z7" s="144"/>
      <c r="AA7" s="26" t="s">
        <v>3</v>
      </c>
    </row>
    <row r="8" spans="1:27" ht="24" customHeight="1" x14ac:dyDescent="0.15">
      <c r="A8" s="106"/>
      <c r="B8" s="108"/>
      <c r="C8" s="110"/>
      <c r="D8" s="111"/>
      <c r="E8" s="110"/>
      <c r="F8" s="111"/>
      <c r="G8" s="132" t="s">
        <v>1</v>
      </c>
      <c r="H8" s="133"/>
      <c r="I8" s="134"/>
      <c r="J8" s="135"/>
      <c r="K8" s="27" t="s">
        <v>14</v>
      </c>
      <c r="L8" s="120">
        <v>80000</v>
      </c>
      <c r="M8" s="121"/>
      <c r="N8" s="121"/>
      <c r="O8" s="28" t="s">
        <v>15</v>
      </c>
      <c r="P8" s="120" t="str">
        <f t="shared" si="0"/>
        <v/>
      </c>
      <c r="Q8" s="121"/>
      <c r="R8" s="278"/>
      <c r="S8" s="29" t="s">
        <v>16</v>
      </c>
      <c r="T8" s="136"/>
      <c r="U8" s="137"/>
      <c r="V8" s="137"/>
      <c r="W8" s="30" t="s">
        <v>3</v>
      </c>
      <c r="X8" s="145">
        <f>MIN(P8,T8)</f>
        <v>0</v>
      </c>
      <c r="Y8" s="146"/>
      <c r="Z8" s="146"/>
      <c r="AA8" s="31" t="s">
        <v>3</v>
      </c>
    </row>
    <row r="9" spans="1:27" ht="24" customHeight="1" x14ac:dyDescent="0.15">
      <c r="A9" s="106"/>
      <c r="B9" s="108"/>
      <c r="C9" s="110"/>
      <c r="D9" s="111"/>
      <c r="E9" s="112"/>
      <c r="F9" s="113"/>
      <c r="G9" s="124" t="s">
        <v>2</v>
      </c>
      <c r="H9" s="125"/>
      <c r="I9" s="126"/>
      <c r="J9" s="127"/>
      <c r="K9" s="32" t="s">
        <v>14</v>
      </c>
      <c r="L9" s="128">
        <v>32000</v>
      </c>
      <c r="M9" s="129"/>
      <c r="N9" s="129"/>
      <c r="O9" s="33" t="s">
        <v>15</v>
      </c>
      <c r="P9" s="128" t="str">
        <f t="shared" ref="P9:P23" si="1">IF(I9="","",I9*L9)</f>
        <v/>
      </c>
      <c r="Q9" s="129"/>
      <c r="R9" s="129"/>
      <c r="S9" s="34" t="s">
        <v>16</v>
      </c>
      <c r="T9" s="130"/>
      <c r="U9" s="131"/>
      <c r="V9" s="131"/>
      <c r="W9" s="35" t="s">
        <v>3</v>
      </c>
      <c r="X9" s="140">
        <f t="shared" ref="X9:X23" si="2">MIN(P9,T9)</f>
        <v>0</v>
      </c>
      <c r="Y9" s="141"/>
      <c r="Z9" s="142"/>
      <c r="AA9" s="36" t="s">
        <v>3</v>
      </c>
    </row>
    <row r="10" spans="1:27" ht="24" customHeight="1" x14ac:dyDescent="0.15">
      <c r="A10" s="106"/>
      <c r="B10" s="108"/>
      <c r="C10" s="110"/>
      <c r="D10" s="111"/>
      <c r="E10" s="138" t="s">
        <v>34</v>
      </c>
      <c r="F10" s="139"/>
      <c r="G10" s="114" t="s">
        <v>0</v>
      </c>
      <c r="H10" s="115"/>
      <c r="I10" s="116"/>
      <c r="J10" s="117"/>
      <c r="K10" s="22" t="s">
        <v>17</v>
      </c>
      <c r="L10" s="118">
        <v>272000</v>
      </c>
      <c r="M10" s="119"/>
      <c r="N10" s="119"/>
      <c r="O10" s="23" t="s">
        <v>18</v>
      </c>
      <c r="P10" s="118" t="str">
        <f t="shared" si="1"/>
        <v/>
      </c>
      <c r="Q10" s="119"/>
      <c r="R10" s="119"/>
      <c r="S10" s="24" t="s">
        <v>16</v>
      </c>
      <c r="T10" s="122"/>
      <c r="U10" s="123"/>
      <c r="V10" s="123"/>
      <c r="W10" s="25" t="s">
        <v>3</v>
      </c>
      <c r="X10" s="147">
        <f t="shared" si="2"/>
        <v>0</v>
      </c>
      <c r="Y10" s="148"/>
      <c r="Z10" s="149"/>
      <c r="AA10" s="26" t="s">
        <v>3</v>
      </c>
    </row>
    <row r="11" spans="1:27" ht="24" customHeight="1" x14ac:dyDescent="0.15">
      <c r="A11" s="106"/>
      <c r="B11" s="108"/>
      <c r="C11" s="110"/>
      <c r="D11" s="111"/>
      <c r="E11" s="110"/>
      <c r="F11" s="111"/>
      <c r="G11" s="132" t="s">
        <v>1</v>
      </c>
      <c r="H11" s="133"/>
      <c r="I11" s="134"/>
      <c r="J11" s="135"/>
      <c r="K11" s="27" t="s">
        <v>17</v>
      </c>
      <c r="L11" s="120">
        <v>216000</v>
      </c>
      <c r="M11" s="121"/>
      <c r="N11" s="121"/>
      <c r="O11" s="28" t="s">
        <v>18</v>
      </c>
      <c r="P11" s="120" t="str">
        <f t="shared" si="1"/>
        <v/>
      </c>
      <c r="Q11" s="121"/>
      <c r="R11" s="121"/>
      <c r="S11" s="29" t="s">
        <v>16</v>
      </c>
      <c r="T11" s="136"/>
      <c r="U11" s="137"/>
      <c r="V11" s="137"/>
      <c r="W11" s="30" t="s">
        <v>3</v>
      </c>
      <c r="X11" s="145">
        <f t="shared" si="2"/>
        <v>0</v>
      </c>
      <c r="Y11" s="146"/>
      <c r="Z11" s="150"/>
      <c r="AA11" s="31" t="s">
        <v>3</v>
      </c>
    </row>
    <row r="12" spans="1:27" ht="24" customHeight="1" x14ac:dyDescent="0.15">
      <c r="A12" s="106"/>
      <c r="B12" s="108"/>
      <c r="C12" s="110"/>
      <c r="D12" s="111"/>
      <c r="E12" s="112"/>
      <c r="F12" s="113"/>
      <c r="G12" s="124" t="s">
        <v>2</v>
      </c>
      <c r="H12" s="125"/>
      <c r="I12" s="126"/>
      <c r="J12" s="127"/>
      <c r="K12" s="32" t="s">
        <v>17</v>
      </c>
      <c r="L12" s="128">
        <v>176000</v>
      </c>
      <c r="M12" s="129"/>
      <c r="N12" s="129"/>
      <c r="O12" s="33" t="s">
        <v>18</v>
      </c>
      <c r="P12" s="128" t="str">
        <f t="shared" si="1"/>
        <v/>
      </c>
      <c r="Q12" s="129"/>
      <c r="R12" s="129"/>
      <c r="S12" s="34" t="s">
        <v>16</v>
      </c>
      <c r="T12" s="130"/>
      <c r="U12" s="131"/>
      <c r="V12" s="131"/>
      <c r="W12" s="35" t="s">
        <v>3</v>
      </c>
      <c r="X12" s="140">
        <f t="shared" si="2"/>
        <v>0</v>
      </c>
      <c r="Y12" s="141"/>
      <c r="Z12" s="142"/>
      <c r="AA12" s="36" t="s">
        <v>3</v>
      </c>
    </row>
    <row r="13" spans="1:27" ht="24" customHeight="1" x14ac:dyDescent="0.15">
      <c r="A13" s="106"/>
      <c r="B13" s="108"/>
      <c r="C13" s="110"/>
      <c r="D13" s="111"/>
      <c r="E13" s="138" t="s">
        <v>35</v>
      </c>
      <c r="F13" s="139"/>
      <c r="G13" s="114" t="s">
        <v>0</v>
      </c>
      <c r="H13" s="115"/>
      <c r="I13" s="116"/>
      <c r="J13" s="117"/>
      <c r="K13" s="22" t="s">
        <v>17</v>
      </c>
      <c r="L13" s="118">
        <v>272000</v>
      </c>
      <c r="M13" s="119"/>
      <c r="N13" s="119"/>
      <c r="O13" s="23" t="s">
        <v>18</v>
      </c>
      <c r="P13" s="118" t="str">
        <f t="shared" si="1"/>
        <v/>
      </c>
      <c r="Q13" s="119"/>
      <c r="R13" s="119"/>
      <c r="S13" s="24" t="s">
        <v>16</v>
      </c>
      <c r="T13" s="122"/>
      <c r="U13" s="123"/>
      <c r="V13" s="123"/>
      <c r="W13" s="25" t="s">
        <v>3</v>
      </c>
      <c r="X13" s="147">
        <f t="shared" si="2"/>
        <v>0</v>
      </c>
      <c r="Y13" s="148"/>
      <c r="Z13" s="149"/>
      <c r="AA13" s="26" t="s">
        <v>3</v>
      </c>
    </row>
    <row r="14" spans="1:27" ht="24" customHeight="1" x14ac:dyDescent="0.15">
      <c r="A14" s="106"/>
      <c r="B14" s="108"/>
      <c r="C14" s="110"/>
      <c r="D14" s="111"/>
      <c r="E14" s="110"/>
      <c r="F14" s="111"/>
      <c r="G14" s="132" t="s">
        <v>1</v>
      </c>
      <c r="H14" s="133"/>
      <c r="I14" s="134"/>
      <c r="J14" s="135"/>
      <c r="K14" s="27" t="s">
        <v>17</v>
      </c>
      <c r="L14" s="120">
        <v>216000</v>
      </c>
      <c r="M14" s="121"/>
      <c r="N14" s="121"/>
      <c r="O14" s="28" t="s">
        <v>18</v>
      </c>
      <c r="P14" s="120" t="str">
        <f t="shared" si="1"/>
        <v/>
      </c>
      <c r="Q14" s="121"/>
      <c r="R14" s="121"/>
      <c r="S14" s="29" t="s">
        <v>16</v>
      </c>
      <c r="T14" s="136"/>
      <c r="U14" s="137"/>
      <c r="V14" s="137"/>
      <c r="W14" s="30" t="s">
        <v>3</v>
      </c>
      <c r="X14" s="145">
        <f t="shared" si="2"/>
        <v>0</v>
      </c>
      <c r="Y14" s="146"/>
      <c r="Z14" s="150"/>
      <c r="AA14" s="31" t="s">
        <v>3</v>
      </c>
    </row>
    <row r="15" spans="1:27" ht="24" customHeight="1" x14ac:dyDescent="0.15">
      <c r="A15" s="106"/>
      <c r="B15" s="108"/>
      <c r="C15" s="112"/>
      <c r="D15" s="113"/>
      <c r="E15" s="112"/>
      <c r="F15" s="113"/>
      <c r="G15" s="124" t="s">
        <v>2</v>
      </c>
      <c r="H15" s="125"/>
      <c r="I15" s="126"/>
      <c r="J15" s="127"/>
      <c r="K15" s="32" t="s">
        <v>17</v>
      </c>
      <c r="L15" s="128">
        <v>176000</v>
      </c>
      <c r="M15" s="129"/>
      <c r="N15" s="129"/>
      <c r="O15" s="33" t="s">
        <v>18</v>
      </c>
      <c r="P15" s="128" t="str">
        <f t="shared" si="1"/>
        <v/>
      </c>
      <c r="Q15" s="129"/>
      <c r="R15" s="129"/>
      <c r="S15" s="34" t="s">
        <v>16</v>
      </c>
      <c r="T15" s="130"/>
      <c r="U15" s="131"/>
      <c r="V15" s="131"/>
      <c r="W15" s="35" t="s">
        <v>3</v>
      </c>
      <c r="X15" s="140">
        <f t="shared" si="2"/>
        <v>0</v>
      </c>
      <c r="Y15" s="141"/>
      <c r="Z15" s="142"/>
      <c r="AA15" s="36" t="s">
        <v>3</v>
      </c>
    </row>
    <row r="16" spans="1:27" ht="24" customHeight="1" x14ac:dyDescent="0.15">
      <c r="A16" s="106"/>
      <c r="B16" s="108"/>
      <c r="C16" s="138" t="s">
        <v>19</v>
      </c>
      <c r="D16" s="151"/>
      <c r="E16" s="152"/>
      <c r="F16" s="153"/>
      <c r="G16" s="157" t="s">
        <v>0</v>
      </c>
      <c r="H16" s="158"/>
      <c r="I16" s="116"/>
      <c r="J16" s="117"/>
      <c r="K16" s="37" t="s">
        <v>17</v>
      </c>
      <c r="L16" s="118">
        <v>392000</v>
      </c>
      <c r="M16" s="119"/>
      <c r="N16" s="119"/>
      <c r="O16" s="38" t="s">
        <v>18</v>
      </c>
      <c r="P16" s="118" t="str">
        <f t="shared" si="1"/>
        <v/>
      </c>
      <c r="Q16" s="119"/>
      <c r="R16" s="119"/>
      <c r="S16" s="39" t="s">
        <v>16</v>
      </c>
      <c r="T16" s="122"/>
      <c r="U16" s="123"/>
      <c r="V16" s="123"/>
      <c r="W16" s="40" t="s">
        <v>3</v>
      </c>
      <c r="X16" s="147">
        <f t="shared" si="2"/>
        <v>0</v>
      </c>
      <c r="Y16" s="148"/>
      <c r="Z16" s="149"/>
      <c r="AA16" s="41" t="s">
        <v>3</v>
      </c>
    </row>
    <row r="17" spans="1:27" ht="24" customHeight="1" x14ac:dyDescent="0.15">
      <c r="A17" s="106"/>
      <c r="B17" s="109"/>
      <c r="C17" s="112"/>
      <c r="D17" s="154"/>
      <c r="E17" s="155"/>
      <c r="F17" s="156"/>
      <c r="G17" s="124" t="s">
        <v>2</v>
      </c>
      <c r="H17" s="125"/>
      <c r="I17" s="126"/>
      <c r="J17" s="127"/>
      <c r="K17" s="32" t="s">
        <v>17</v>
      </c>
      <c r="L17" s="128">
        <v>344000</v>
      </c>
      <c r="M17" s="129"/>
      <c r="N17" s="129"/>
      <c r="O17" s="33" t="s">
        <v>18</v>
      </c>
      <c r="P17" s="128" t="str">
        <f t="shared" si="1"/>
        <v/>
      </c>
      <c r="Q17" s="129"/>
      <c r="R17" s="129"/>
      <c r="S17" s="34" t="s">
        <v>16</v>
      </c>
      <c r="T17" s="130"/>
      <c r="U17" s="131"/>
      <c r="V17" s="131"/>
      <c r="W17" s="35" t="s">
        <v>3</v>
      </c>
      <c r="X17" s="140">
        <f t="shared" si="2"/>
        <v>0</v>
      </c>
      <c r="Y17" s="141"/>
      <c r="Z17" s="142"/>
      <c r="AA17" s="36" t="s">
        <v>3</v>
      </c>
    </row>
    <row r="18" spans="1:27" ht="24" customHeight="1" x14ac:dyDescent="0.15">
      <c r="A18" s="106"/>
      <c r="B18" s="183" t="s">
        <v>46</v>
      </c>
      <c r="C18" s="184"/>
      <c r="D18" s="185"/>
      <c r="E18" s="138" t="s">
        <v>20</v>
      </c>
      <c r="F18" s="139"/>
      <c r="G18" s="157" t="s">
        <v>36</v>
      </c>
      <c r="H18" s="158"/>
      <c r="I18" s="116"/>
      <c r="J18" s="117"/>
      <c r="K18" s="37" t="s">
        <v>21</v>
      </c>
      <c r="L18" s="118">
        <v>201000</v>
      </c>
      <c r="M18" s="119"/>
      <c r="N18" s="119"/>
      <c r="O18" s="42" t="s">
        <v>22</v>
      </c>
      <c r="P18" s="118" t="str">
        <f t="shared" si="1"/>
        <v/>
      </c>
      <c r="Q18" s="119"/>
      <c r="R18" s="119"/>
      <c r="S18" s="39" t="s">
        <v>16</v>
      </c>
      <c r="T18" s="122"/>
      <c r="U18" s="123"/>
      <c r="V18" s="123"/>
      <c r="W18" s="40" t="s">
        <v>3</v>
      </c>
      <c r="X18" s="147">
        <f t="shared" si="2"/>
        <v>0</v>
      </c>
      <c r="Y18" s="148"/>
      <c r="Z18" s="149"/>
      <c r="AA18" s="41" t="s">
        <v>3</v>
      </c>
    </row>
    <row r="19" spans="1:27" ht="24" customHeight="1" x14ac:dyDescent="0.15">
      <c r="A19" s="106"/>
      <c r="B19" s="186"/>
      <c r="C19" s="187"/>
      <c r="D19" s="188"/>
      <c r="E19" s="112"/>
      <c r="F19" s="113"/>
      <c r="G19" s="124" t="s">
        <v>37</v>
      </c>
      <c r="H19" s="125"/>
      <c r="I19" s="126"/>
      <c r="J19" s="127"/>
      <c r="K19" s="32" t="s">
        <v>21</v>
      </c>
      <c r="L19" s="128">
        <v>302000</v>
      </c>
      <c r="M19" s="129"/>
      <c r="N19" s="129"/>
      <c r="O19" s="43" t="s">
        <v>22</v>
      </c>
      <c r="P19" s="128" t="str">
        <f t="shared" si="1"/>
        <v/>
      </c>
      <c r="Q19" s="129"/>
      <c r="R19" s="129"/>
      <c r="S19" s="34" t="s">
        <v>16</v>
      </c>
      <c r="T19" s="130"/>
      <c r="U19" s="131"/>
      <c r="V19" s="131"/>
      <c r="W19" s="35" t="s">
        <v>3</v>
      </c>
      <c r="X19" s="140">
        <f t="shared" si="2"/>
        <v>0</v>
      </c>
      <c r="Y19" s="141"/>
      <c r="Z19" s="142"/>
      <c r="AA19" s="36" t="s">
        <v>3</v>
      </c>
    </row>
    <row r="20" spans="1:27" ht="24" customHeight="1" x14ac:dyDescent="0.15">
      <c r="A20" s="106"/>
      <c r="B20" s="186"/>
      <c r="C20" s="187"/>
      <c r="D20" s="188"/>
      <c r="E20" s="138" t="s">
        <v>23</v>
      </c>
      <c r="F20" s="139"/>
      <c r="G20" s="157" t="s">
        <v>36</v>
      </c>
      <c r="H20" s="158"/>
      <c r="I20" s="116"/>
      <c r="J20" s="117"/>
      <c r="K20" s="37" t="s">
        <v>21</v>
      </c>
      <c r="L20" s="118">
        <v>72000</v>
      </c>
      <c r="M20" s="119"/>
      <c r="N20" s="119"/>
      <c r="O20" s="42" t="s">
        <v>22</v>
      </c>
      <c r="P20" s="118" t="str">
        <f t="shared" si="1"/>
        <v/>
      </c>
      <c r="Q20" s="119"/>
      <c r="R20" s="119"/>
      <c r="S20" s="39" t="s">
        <v>16</v>
      </c>
      <c r="T20" s="122"/>
      <c r="U20" s="123"/>
      <c r="V20" s="123"/>
      <c r="W20" s="40" t="s">
        <v>3</v>
      </c>
      <c r="X20" s="147">
        <f t="shared" si="2"/>
        <v>0</v>
      </c>
      <c r="Y20" s="148"/>
      <c r="Z20" s="149"/>
      <c r="AA20" s="41" t="s">
        <v>3</v>
      </c>
    </row>
    <row r="21" spans="1:27" ht="24" customHeight="1" x14ac:dyDescent="0.15">
      <c r="A21" s="106"/>
      <c r="B21" s="186"/>
      <c r="C21" s="187"/>
      <c r="D21" s="188"/>
      <c r="E21" s="112"/>
      <c r="F21" s="113"/>
      <c r="G21" s="124" t="s">
        <v>37</v>
      </c>
      <c r="H21" s="125"/>
      <c r="I21" s="126"/>
      <c r="J21" s="127"/>
      <c r="K21" s="32" t="s">
        <v>21</v>
      </c>
      <c r="L21" s="128">
        <v>123000</v>
      </c>
      <c r="M21" s="129"/>
      <c r="N21" s="129"/>
      <c r="O21" s="44" t="s">
        <v>22</v>
      </c>
      <c r="P21" s="128" t="str">
        <f t="shared" si="1"/>
        <v/>
      </c>
      <c r="Q21" s="129"/>
      <c r="R21" s="129"/>
      <c r="S21" s="34" t="s">
        <v>16</v>
      </c>
      <c r="T21" s="130"/>
      <c r="U21" s="131"/>
      <c r="V21" s="131"/>
      <c r="W21" s="35" t="s">
        <v>3</v>
      </c>
      <c r="X21" s="140">
        <f t="shared" si="2"/>
        <v>0</v>
      </c>
      <c r="Y21" s="141"/>
      <c r="Z21" s="142"/>
      <c r="AA21" s="36" t="s">
        <v>3</v>
      </c>
    </row>
    <row r="22" spans="1:27" ht="24" customHeight="1" x14ac:dyDescent="0.15">
      <c r="A22" s="106"/>
      <c r="B22" s="186"/>
      <c r="C22" s="187"/>
      <c r="D22" s="188"/>
      <c r="E22" s="138" t="s">
        <v>24</v>
      </c>
      <c r="F22" s="139"/>
      <c r="G22" s="157" t="s">
        <v>36</v>
      </c>
      <c r="H22" s="158"/>
      <c r="I22" s="116"/>
      <c r="J22" s="117"/>
      <c r="K22" s="37" t="s">
        <v>21</v>
      </c>
      <c r="L22" s="118">
        <v>256000</v>
      </c>
      <c r="M22" s="119"/>
      <c r="N22" s="119"/>
      <c r="O22" s="42" t="s">
        <v>22</v>
      </c>
      <c r="P22" s="118" t="str">
        <f t="shared" si="1"/>
        <v/>
      </c>
      <c r="Q22" s="119"/>
      <c r="R22" s="119"/>
      <c r="S22" s="39" t="s">
        <v>16</v>
      </c>
      <c r="T22" s="122"/>
      <c r="U22" s="123"/>
      <c r="V22" s="123"/>
      <c r="W22" s="40" t="s">
        <v>3</v>
      </c>
      <c r="X22" s="147">
        <f t="shared" si="2"/>
        <v>0</v>
      </c>
      <c r="Y22" s="148"/>
      <c r="Z22" s="149"/>
      <c r="AA22" s="41" t="s">
        <v>3</v>
      </c>
    </row>
    <row r="23" spans="1:27" ht="24" customHeight="1" thickBot="1" x14ac:dyDescent="0.2">
      <c r="A23" s="106"/>
      <c r="B23" s="189"/>
      <c r="C23" s="190"/>
      <c r="D23" s="191"/>
      <c r="E23" s="181"/>
      <c r="F23" s="182"/>
      <c r="G23" s="174" t="s">
        <v>37</v>
      </c>
      <c r="H23" s="175"/>
      <c r="I23" s="126"/>
      <c r="J23" s="127"/>
      <c r="K23" s="45" t="s">
        <v>21</v>
      </c>
      <c r="L23" s="128">
        <v>384000</v>
      </c>
      <c r="M23" s="129"/>
      <c r="N23" s="129"/>
      <c r="O23" s="46" t="s">
        <v>22</v>
      </c>
      <c r="P23" s="128" t="str">
        <f t="shared" si="1"/>
        <v/>
      </c>
      <c r="Q23" s="129"/>
      <c r="R23" s="129"/>
      <c r="S23" s="47" t="s">
        <v>16</v>
      </c>
      <c r="T23" s="176"/>
      <c r="U23" s="177"/>
      <c r="V23" s="177"/>
      <c r="W23" s="48" t="s">
        <v>3</v>
      </c>
      <c r="X23" s="178">
        <f t="shared" si="2"/>
        <v>0</v>
      </c>
      <c r="Y23" s="179"/>
      <c r="Z23" s="180"/>
      <c r="AA23" s="49" t="s">
        <v>3</v>
      </c>
    </row>
    <row r="24" spans="1:27" ht="24" customHeight="1" thickTop="1" x14ac:dyDescent="0.15">
      <c r="A24" s="106"/>
      <c r="B24" s="159" t="s">
        <v>70</v>
      </c>
      <c r="C24" s="160"/>
      <c r="D24" s="160"/>
      <c r="E24" s="160"/>
      <c r="F24" s="160"/>
      <c r="G24" s="160"/>
      <c r="H24" s="160"/>
      <c r="I24" s="160"/>
      <c r="J24" s="160"/>
      <c r="K24" s="160"/>
      <c r="L24" s="160"/>
      <c r="M24" s="160"/>
      <c r="N24" s="160"/>
      <c r="O24" s="160"/>
      <c r="P24" s="160"/>
      <c r="Q24" s="160"/>
      <c r="R24" s="161" t="s">
        <v>44</v>
      </c>
      <c r="S24" s="162"/>
      <c r="T24" s="162"/>
      <c r="U24" s="162"/>
      <c r="V24" s="162"/>
      <c r="W24" s="163"/>
      <c r="X24" s="164">
        <f>SUM($X$7:$Z$23)</f>
        <v>0</v>
      </c>
      <c r="Y24" s="165"/>
      <c r="Z24" s="165"/>
      <c r="AA24" s="50" t="s">
        <v>16</v>
      </c>
    </row>
    <row r="25" spans="1:27" ht="24" customHeight="1" thickBot="1" x14ac:dyDescent="0.2">
      <c r="A25" s="107"/>
      <c r="B25" s="166" t="s">
        <v>71</v>
      </c>
      <c r="C25" s="167"/>
      <c r="D25" s="167"/>
      <c r="E25" s="167"/>
      <c r="F25" s="167"/>
      <c r="G25" s="167"/>
      <c r="H25" s="167"/>
      <c r="I25" s="167"/>
      <c r="J25" s="167"/>
      <c r="K25" s="167"/>
      <c r="L25" s="167"/>
      <c r="M25" s="167"/>
      <c r="N25" s="167"/>
      <c r="O25" s="167"/>
      <c r="P25" s="167"/>
      <c r="Q25" s="167"/>
      <c r="R25" s="168" t="s">
        <v>55</v>
      </c>
      <c r="S25" s="169"/>
      <c r="T25" s="169"/>
      <c r="U25" s="169"/>
      <c r="V25" s="169"/>
      <c r="W25" s="170"/>
      <c r="X25" s="171">
        <f>ROUNDDOWN(X24*4/5,-3)</f>
        <v>0</v>
      </c>
      <c r="Y25" s="172"/>
      <c r="Z25" s="173"/>
      <c r="AA25" s="51" t="s">
        <v>3</v>
      </c>
    </row>
    <row r="26" spans="1:27" ht="24" customHeight="1" x14ac:dyDescent="0.15">
      <c r="A26" s="240" t="s">
        <v>47</v>
      </c>
      <c r="B26" s="205" t="s">
        <v>61</v>
      </c>
      <c r="C26" s="206"/>
      <c r="D26" s="206"/>
      <c r="E26" s="206"/>
      <c r="F26" s="206"/>
      <c r="G26" s="206"/>
      <c r="H26" s="207"/>
      <c r="I26" s="208"/>
      <c r="J26" s="209"/>
      <c r="K26" s="52" t="s">
        <v>5</v>
      </c>
      <c r="L26" s="210">
        <v>498000</v>
      </c>
      <c r="M26" s="211"/>
      <c r="N26" s="211"/>
      <c r="O26" s="53" t="s">
        <v>25</v>
      </c>
      <c r="P26" s="210" t="str">
        <f>IF(I26="","",I26*L26)</f>
        <v/>
      </c>
      <c r="Q26" s="211"/>
      <c r="R26" s="211"/>
      <c r="S26" s="54" t="s">
        <v>16</v>
      </c>
      <c r="T26" s="212"/>
      <c r="U26" s="213"/>
      <c r="V26" s="213"/>
      <c r="W26" s="55" t="s">
        <v>16</v>
      </c>
      <c r="X26" s="203">
        <f>MIN(P26,T26)</f>
        <v>0</v>
      </c>
      <c r="Y26" s="204"/>
      <c r="Z26" s="204"/>
      <c r="AA26" s="56" t="s">
        <v>16</v>
      </c>
    </row>
    <row r="27" spans="1:27" ht="24" customHeight="1" x14ac:dyDescent="0.15">
      <c r="A27" s="241"/>
      <c r="B27" s="196" t="s">
        <v>26</v>
      </c>
      <c r="C27" s="197"/>
      <c r="D27" s="197"/>
      <c r="E27" s="197"/>
      <c r="F27" s="197"/>
      <c r="G27" s="197"/>
      <c r="H27" s="198"/>
      <c r="I27" s="199"/>
      <c r="J27" s="200"/>
      <c r="K27" s="57" t="s">
        <v>5</v>
      </c>
      <c r="L27" s="201">
        <v>416000</v>
      </c>
      <c r="M27" s="202"/>
      <c r="N27" s="202"/>
      <c r="O27" s="58" t="s">
        <v>27</v>
      </c>
      <c r="P27" s="201" t="str">
        <f>IF(I27="","",I27*L27)</f>
        <v/>
      </c>
      <c r="Q27" s="202"/>
      <c r="R27" s="202"/>
      <c r="S27" s="59" t="s">
        <v>16</v>
      </c>
      <c r="T27" s="192"/>
      <c r="U27" s="193"/>
      <c r="V27" s="193"/>
      <c r="W27" s="60" t="s">
        <v>16</v>
      </c>
      <c r="X27" s="194">
        <f>MIN(P27,T27)</f>
        <v>0</v>
      </c>
      <c r="Y27" s="195"/>
      <c r="Z27" s="195"/>
      <c r="AA27" s="61" t="s">
        <v>16</v>
      </c>
    </row>
    <row r="28" spans="1:27" ht="24" customHeight="1" x14ac:dyDescent="0.15">
      <c r="A28" s="241"/>
      <c r="B28" s="196" t="s">
        <v>62</v>
      </c>
      <c r="C28" s="197"/>
      <c r="D28" s="197"/>
      <c r="E28" s="197"/>
      <c r="F28" s="197"/>
      <c r="G28" s="197"/>
      <c r="H28" s="198"/>
      <c r="I28" s="199"/>
      <c r="J28" s="200"/>
      <c r="K28" s="57" t="s">
        <v>5</v>
      </c>
      <c r="L28" s="201">
        <v>273000</v>
      </c>
      <c r="M28" s="202"/>
      <c r="N28" s="202"/>
      <c r="O28" s="62" t="s">
        <v>28</v>
      </c>
      <c r="P28" s="201" t="str">
        <f>IF(I28="","",I28*L28)</f>
        <v/>
      </c>
      <c r="Q28" s="202"/>
      <c r="R28" s="202"/>
      <c r="S28" s="63" t="s">
        <v>16</v>
      </c>
      <c r="T28" s="192"/>
      <c r="U28" s="193"/>
      <c r="V28" s="193"/>
      <c r="W28" s="64" t="s">
        <v>16</v>
      </c>
      <c r="X28" s="194">
        <f>MIN(P28,T28)</f>
        <v>0</v>
      </c>
      <c r="Y28" s="195"/>
      <c r="Z28" s="195"/>
      <c r="AA28" s="65" t="s">
        <v>16</v>
      </c>
    </row>
    <row r="29" spans="1:27" ht="24" customHeight="1" thickBot="1" x14ac:dyDescent="0.2">
      <c r="A29" s="241"/>
      <c r="B29" s="196" t="s">
        <v>63</v>
      </c>
      <c r="C29" s="197"/>
      <c r="D29" s="197"/>
      <c r="E29" s="197"/>
      <c r="F29" s="197"/>
      <c r="G29" s="197"/>
      <c r="H29" s="198"/>
      <c r="I29" s="199"/>
      <c r="J29" s="200"/>
      <c r="K29" s="57" t="s">
        <v>4</v>
      </c>
      <c r="L29" s="201">
        <v>58000</v>
      </c>
      <c r="M29" s="202"/>
      <c r="N29" s="202"/>
      <c r="O29" s="58" t="s">
        <v>29</v>
      </c>
      <c r="P29" s="201" t="str">
        <f>IF(I29="","",I29*L29)</f>
        <v/>
      </c>
      <c r="Q29" s="202"/>
      <c r="R29" s="202"/>
      <c r="S29" s="59" t="s">
        <v>16</v>
      </c>
      <c r="T29" s="192"/>
      <c r="U29" s="193"/>
      <c r="V29" s="193"/>
      <c r="W29" s="60" t="s">
        <v>3</v>
      </c>
      <c r="X29" s="194">
        <f>MIN(P29,T29)</f>
        <v>0</v>
      </c>
      <c r="Y29" s="195"/>
      <c r="Z29" s="195"/>
      <c r="AA29" s="61" t="s">
        <v>3</v>
      </c>
    </row>
    <row r="30" spans="1:27" ht="24" customHeight="1" thickTop="1" x14ac:dyDescent="0.15">
      <c r="A30" s="241"/>
      <c r="B30" s="283" t="s">
        <v>72</v>
      </c>
      <c r="C30" s="284"/>
      <c r="D30" s="284"/>
      <c r="E30" s="284"/>
      <c r="F30" s="284"/>
      <c r="G30" s="284"/>
      <c r="H30" s="284"/>
      <c r="I30" s="284"/>
      <c r="J30" s="284"/>
      <c r="K30" s="285"/>
      <c r="L30" s="279">
        <f>SUM($X$26:$Z$29)</f>
        <v>0</v>
      </c>
      <c r="M30" s="280"/>
      <c r="N30" s="280"/>
      <c r="O30" s="71" t="s">
        <v>64</v>
      </c>
      <c r="P30" s="281" t="s">
        <v>73</v>
      </c>
      <c r="Q30" s="281"/>
      <c r="R30" s="281"/>
      <c r="S30" s="281"/>
      <c r="T30" s="281"/>
      <c r="U30" s="281"/>
      <c r="V30" s="281"/>
      <c r="W30" s="282"/>
      <c r="X30" s="218">
        <f>IF(L30&gt;X24,X24,L30)</f>
        <v>0</v>
      </c>
      <c r="Y30" s="219"/>
      <c r="Z30" s="219"/>
      <c r="AA30" s="72" t="s">
        <v>16</v>
      </c>
    </row>
    <row r="31" spans="1:27" ht="24" customHeight="1" x14ac:dyDescent="0.15">
      <c r="A31" s="241"/>
      <c r="B31" s="220" t="s">
        <v>65</v>
      </c>
      <c r="C31" s="220"/>
      <c r="D31" s="220"/>
      <c r="E31" s="220"/>
      <c r="F31" s="220"/>
      <c r="G31" s="220"/>
      <c r="H31" s="220" t="s">
        <v>61</v>
      </c>
      <c r="I31" s="220"/>
      <c r="J31" s="220"/>
      <c r="K31" s="220"/>
      <c r="L31" s="220" t="s">
        <v>66</v>
      </c>
      <c r="M31" s="220"/>
      <c r="N31" s="220"/>
      <c r="O31" s="220"/>
      <c r="P31" s="220" t="s">
        <v>62</v>
      </c>
      <c r="Q31" s="220"/>
      <c r="R31" s="220"/>
      <c r="S31" s="220"/>
      <c r="T31" s="220" t="s">
        <v>63</v>
      </c>
      <c r="U31" s="220"/>
      <c r="V31" s="220"/>
      <c r="W31" s="221"/>
      <c r="X31" s="164"/>
      <c r="Y31" s="165"/>
      <c r="Z31" s="222"/>
      <c r="AA31" s="66"/>
    </row>
    <row r="32" spans="1:27" ht="24" customHeight="1" x14ac:dyDescent="0.15">
      <c r="A32" s="241"/>
      <c r="B32" s="243" t="s">
        <v>68</v>
      </c>
      <c r="C32" s="244"/>
      <c r="D32" s="244"/>
      <c r="E32" s="244"/>
      <c r="F32" s="244"/>
      <c r="G32" s="244"/>
      <c r="H32" s="286">
        <f>ROUNDDOWN($X26*4/5,-3)</f>
        <v>0</v>
      </c>
      <c r="I32" s="286"/>
      <c r="J32" s="287"/>
      <c r="K32" s="81" t="s">
        <v>3</v>
      </c>
      <c r="L32" s="286">
        <f>ROUNDDOWN($X27*4/5,-3)</f>
        <v>0</v>
      </c>
      <c r="M32" s="286"/>
      <c r="N32" s="287"/>
      <c r="O32" s="81" t="s">
        <v>3</v>
      </c>
      <c r="P32" s="286">
        <f>ROUNDDOWN($X28*4/5,-3)</f>
        <v>0</v>
      </c>
      <c r="Q32" s="286"/>
      <c r="R32" s="287"/>
      <c r="S32" s="83" t="s">
        <v>3</v>
      </c>
      <c r="T32" s="286">
        <f>ROUNDDOWN($X29*4/5,-3)</f>
        <v>0</v>
      </c>
      <c r="U32" s="286"/>
      <c r="V32" s="287"/>
      <c r="W32" s="85" t="s">
        <v>3</v>
      </c>
      <c r="X32" s="164"/>
      <c r="Y32" s="165"/>
      <c r="Z32" s="222"/>
      <c r="AA32" s="76"/>
    </row>
    <row r="33" spans="1:27" ht="24" customHeight="1" thickBot="1" x14ac:dyDescent="0.2">
      <c r="A33" s="241"/>
      <c r="B33" s="242" t="s">
        <v>69</v>
      </c>
      <c r="C33" s="242"/>
      <c r="D33" s="242"/>
      <c r="E33" s="242"/>
      <c r="F33" s="242"/>
      <c r="G33" s="242"/>
      <c r="H33" s="288">
        <f>MIN(H32,30000)</f>
        <v>0</v>
      </c>
      <c r="I33" s="288"/>
      <c r="J33" s="289"/>
      <c r="K33" s="82" t="s">
        <v>3</v>
      </c>
      <c r="L33" s="288">
        <f>MIN(L32,30000)</f>
        <v>0</v>
      </c>
      <c r="M33" s="288"/>
      <c r="N33" s="289"/>
      <c r="O33" s="82" t="s">
        <v>3</v>
      </c>
      <c r="P33" s="288">
        <f>MIN(P32,30000)</f>
        <v>0</v>
      </c>
      <c r="Q33" s="288"/>
      <c r="R33" s="289"/>
      <c r="S33" s="84" t="s">
        <v>3</v>
      </c>
      <c r="T33" s="288">
        <f>MIN(T32,30000)</f>
        <v>0</v>
      </c>
      <c r="U33" s="288"/>
      <c r="V33" s="289"/>
      <c r="W33" s="86" t="s">
        <v>3</v>
      </c>
      <c r="X33" s="164"/>
      <c r="Y33" s="165"/>
      <c r="Z33" s="222"/>
      <c r="AA33" s="66"/>
    </row>
    <row r="34" spans="1:27" ht="24" customHeight="1" thickTop="1" thickBot="1" x14ac:dyDescent="0.2">
      <c r="A34" s="241"/>
      <c r="B34" s="223"/>
      <c r="C34" s="224"/>
      <c r="D34" s="224"/>
      <c r="E34" s="224"/>
      <c r="F34" s="224"/>
      <c r="G34" s="224"/>
      <c r="H34" s="224"/>
      <c r="I34" s="224"/>
      <c r="J34" s="224"/>
      <c r="K34" s="224"/>
      <c r="L34" s="224"/>
      <c r="M34" s="224"/>
      <c r="N34" s="224"/>
      <c r="O34" s="224"/>
      <c r="P34" s="224"/>
      <c r="Q34" s="224"/>
      <c r="R34" s="224" t="s">
        <v>75</v>
      </c>
      <c r="S34" s="224"/>
      <c r="T34" s="224"/>
      <c r="U34" s="224"/>
      <c r="V34" s="224"/>
      <c r="W34" s="225"/>
      <c r="X34" s="226">
        <f>SUM(H33,L33,P33,T33)</f>
        <v>0</v>
      </c>
      <c r="Y34" s="227"/>
      <c r="Z34" s="228"/>
      <c r="AA34" s="80" t="s">
        <v>3</v>
      </c>
    </row>
    <row r="35" spans="1:27" ht="24" customHeight="1" x14ac:dyDescent="0.15">
      <c r="A35" s="229" t="s">
        <v>48</v>
      </c>
      <c r="B35" s="232" t="s">
        <v>30</v>
      </c>
      <c r="C35" s="232"/>
      <c r="D35" s="232"/>
      <c r="E35" s="232"/>
      <c r="F35" s="232"/>
      <c r="G35" s="232"/>
      <c r="H35" s="232"/>
      <c r="I35" s="232"/>
      <c r="J35" s="232"/>
      <c r="K35" s="232"/>
      <c r="L35" s="232"/>
      <c r="M35" s="232"/>
      <c r="N35" s="232"/>
      <c r="O35" s="232"/>
      <c r="P35" s="232"/>
      <c r="Q35" s="232"/>
      <c r="R35" s="232"/>
      <c r="S35" s="232"/>
      <c r="T35" s="232"/>
      <c r="U35" s="232"/>
      <c r="V35" s="232"/>
      <c r="W35" s="233"/>
      <c r="X35" s="234"/>
      <c r="Y35" s="235"/>
      <c r="Z35" s="212"/>
      <c r="AA35" s="67" t="s">
        <v>3</v>
      </c>
    </row>
    <row r="36" spans="1:27" ht="24" customHeight="1" thickBot="1" x14ac:dyDescent="0.2">
      <c r="A36" s="230"/>
      <c r="B36" s="236" t="s">
        <v>31</v>
      </c>
      <c r="C36" s="236"/>
      <c r="D36" s="236"/>
      <c r="E36" s="236"/>
      <c r="F36" s="236"/>
      <c r="G36" s="236"/>
      <c r="H36" s="236"/>
      <c r="I36" s="236"/>
      <c r="J36" s="236"/>
      <c r="K36" s="236"/>
      <c r="L36" s="236"/>
      <c r="M36" s="236"/>
      <c r="N36" s="236"/>
      <c r="O36" s="236"/>
      <c r="P36" s="236"/>
      <c r="Q36" s="236"/>
      <c r="R36" s="236"/>
      <c r="S36" s="236"/>
      <c r="T36" s="236"/>
      <c r="U36" s="236"/>
      <c r="V36" s="236"/>
      <c r="W36" s="237"/>
      <c r="X36" s="238"/>
      <c r="Y36" s="239"/>
      <c r="Z36" s="192"/>
      <c r="AA36" s="68" t="s">
        <v>3</v>
      </c>
    </row>
    <row r="37" spans="1:27" ht="24" customHeight="1" thickTop="1" x14ac:dyDescent="0.15">
      <c r="A37" s="230"/>
      <c r="B37" s="159" t="s">
        <v>76</v>
      </c>
      <c r="C37" s="160"/>
      <c r="D37" s="160"/>
      <c r="E37" s="160"/>
      <c r="F37" s="160"/>
      <c r="G37" s="160"/>
      <c r="H37" s="160"/>
      <c r="I37" s="160"/>
      <c r="J37" s="160"/>
      <c r="K37" s="160"/>
      <c r="L37" s="160"/>
      <c r="M37" s="160"/>
      <c r="N37" s="160"/>
      <c r="O37" s="160"/>
      <c r="P37" s="160"/>
      <c r="Q37" s="160"/>
      <c r="R37" s="161" t="s">
        <v>49</v>
      </c>
      <c r="S37" s="162"/>
      <c r="T37" s="162"/>
      <c r="U37" s="162"/>
      <c r="V37" s="162"/>
      <c r="W37" s="163"/>
      <c r="X37" s="262">
        <f>X35-X36</f>
        <v>0</v>
      </c>
      <c r="Y37" s="263"/>
      <c r="Z37" s="264"/>
      <c r="AA37" s="50" t="s">
        <v>3</v>
      </c>
    </row>
    <row r="38" spans="1:27" ht="24" customHeight="1" thickBot="1" x14ac:dyDescent="0.2">
      <c r="A38" s="231"/>
      <c r="B38" s="166" t="s">
        <v>77</v>
      </c>
      <c r="C38" s="167"/>
      <c r="D38" s="167"/>
      <c r="E38" s="167"/>
      <c r="F38" s="167"/>
      <c r="G38" s="167"/>
      <c r="H38" s="167"/>
      <c r="I38" s="167"/>
      <c r="J38" s="167"/>
      <c r="K38" s="167"/>
      <c r="L38" s="167"/>
      <c r="M38" s="167"/>
      <c r="N38" s="167"/>
      <c r="O38" s="167"/>
      <c r="P38" s="167"/>
      <c r="Q38" s="167"/>
      <c r="R38" s="168" t="s">
        <v>56</v>
      </c>
      <c r="S38" s="169"/>
      <c r="T38" s="169"/>
      <c r="U38" s="169"/>
      <c r="V38" s="169"/>
      <c r="W38" s="170"/>
      <c r="X38" s="265">
        <f>ROUNDDOWN(X37*4/5,-3)</f>
        <v>0</v>
      </c>
      <c r="Y38" s="266"/>
      <c r="Z38" s="267"/>
      <c r="AA38" s="51" t="s">
        <v>3</v>
      </c>
    </row>
    <row r="39" spans="1:27" ht="24" customHeight="1" x14ac:dyDescent="0.15">
      <c r="A39" s="268" t="s">
        <v>78</v>
      </c>
      <c r="B39" s="269"/>
      <c r="C39" s="269"/>
      <c r="D39" s="269"/>
      <c r="E39" s="269"/>
      <c r="F39" s="269"/>
      <c r="G39" s="269"/>
      <c r="H39" s="269"/>
      <c r="I39" s="269"/>
      <c r="J39" s="269"/>
      <c r="K39" s="269"/>
      <c r="L39" s="269"/>
      <c r="M39" s="269"/>
      <c r="N39" s="269"/>
      <c r="O39" s="269"/>
      <c r="P39" s="269"/>
      <c r="Q39" s="269"/>
      <c r="R39" s="270" t="s">
        <v>50</v>
      </c>
      <c r="S39" s="271"/>
      <c r="T39" s="271"/>
      <c r="U39" s="271"/>
      <c r="V39" s="271"/>
      <c r="W39" s="272"/>
      <c r="X39" s="273">
        <f>X25+X34+X38</f>
        <v>0</v>
      </c>
      <c r="Y39" s="274"/>
      <c r="Z39" s="274"/>
      <c r="AA39" s="69" t="s">
        <v>3</v>
      </c>
    </row>
    <row r="40" spans="1:27" ht="24" customHeight="1" thickBot="1" x14ac:dyDescent="0.2">
      <c r="A40" s="249" t="s">
        <v>79</v>
      </c>
      <c r="B40" s="250"/>
      <c r="C40" s="250"/>
      <c r="D40" s="250"/>
      <c r="E40" s="250"/>
      <c r="F40" s="250"/>
      <c r="G40" s="250"/>
      <c r="H40" s="250"/>
      <c r="I40" s="250"/>
      <c r="J40" s="250"/>
      <c r="K40" s="250"/>
      <c r="L40" s="250"/>
      <c r="M40" s="250"/>
      <c r="N40" s="250"/>
      <c r="O40" s="250"/>
      <c r="P40" s="250"/>
      <c r="Q40" s="250"/>
      <c r="R40" s="251" t="s">
        <v>51</v>
      </c>
      <c r="S40" s="252"/>
      <c r="T40" s="252"/>
      <c r="U40" s="252"/>
      <c r="V40" s="252"/>
      <c r="W40" s="253"/>
      <c r="X40" s="254">
        <v>500000</v>
      </c>
      <c r="Y40" s="254"/>
      <c r="Z40" s="254"/>
      <c r="AA40" s="66" t="s">
        <v>3</v>
      </c>
    </row>
    <row r="41" spans="1:27" ht="24" customHeight="1" thickTop="1" thickBot="1" x14ac:dyDescent="0.2">
      <c r="A41" s="255" t="s">
        <v>38</v>
      </c>
      <c r="B41" s="256"/>
      <c r="C41" s="256"/>
      <c r="D41" s="256"/>
      <c r="E41" s="256"/>
      <c r="F41" s="256"/>
      <c r="G41" s="256"/>
      <c r="H41" s="256"/>
      <c r="I41" s="256"/>
      <c r="J41" s="256"/>
      <c r="K41" s="256"/>
      <c r="L41" s="256"/>
      <c r="M41" s="256"/>
      <c r="N41" s="256"/>
      <c r="O41" s="256"/>
      <c r="P41" s="256"/>
      <c r="Q41" s="256"/>
      <c r="R41" s="257" t="s">
        <v>52</v>
      </c>
      <c r="S41" s="258"/>
      <c r="T41" s="258"/>
      <c r="U41" s="258"/>
      <c r="V41" s="258"/>
      <c r="W41" s="259"/>
      <c r="X41" s="260">
        <f>IF(X39&gt;=X40,X40,X39)</f>
        <v>0</v>
      </c>
      <c r="Y41" s="261"/>
      <c r="Z41" s="261"/>
      <c r="AA41" s="70" t="s">
        <v>16</v>
      </c>
    </row>
    <row r="42" spans="1:27" ht="26.25" customHeight="1" thickTop="1" x14ac:dyDescent="0.15">
      <c r="A42" s="248" t="s">
        <v>39</v>
      </c>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row>
  </sheetData>
  <mergeCells count="201">
    <mergeCell ref="A42:AA42"/>
    <mergeCell ref="A40:Q40"/>
    <mergeCell ref="R40:W40"/>
    <mergeCell ref="X40:Z40"/>
    <mergeCell ref="A41:Q41"/>
    <mergeCell ref="R41:W41"/>
    <mergeCell ref="X41:Z41"/>
    <mergeCell ref="X37:Z37"/>
    <mergeCell ref="B38:Q38"/>
    <mergeCell ref="R38:W38"/>
    <mergeCell ref="X38:Z38"/>
    <mergeCell ref="A39:Q39"/>
    <mergeCell ref="R39:W39"/>
    <mergeCell ref="X39:Z39"/>
    <mergeCell ref="B34:Q34"/>
    <mergeCell ref="R34:W34"/>
    <mergeCell ref="X34:Z34"/>
    <mergeCell ref="A35:A38"/>
    <mergeCell ref="B35:W35"/>
    <mergeCell ref="X35:Z35"/>
    <mergeCell ref="B36:W36"/>
    <mergeCell ref="X36:Z36"/>
    <mergeCell ref="B37:Q37"/>
    <mergeCell ref="R37:W37"/>
    <mergeCell ref="A26:A34"/>
    <mergeCell ref="B33:G33"/>
    <mergeCell ref="H33:J33"/>
    <mergeCell ref="L33:N33"/>
    <mergeCell ref="P33:R33"/>
    <mergeCell ref="T33:V33"/>
    <mergeCell ref="X33:Z33"/>
    <mergeCell ref="B32:G32"/>
    <mergeCell ref="H32:J32"/>
    <mergeCell ref="L32:N32"/>
    <mergeCell ref="P32:R32"/>
    <mergeCell ref="T32:V32"/>
    <mergeCell ref="X32:Z32"/>
    <mergeCell ref="B30:K30"/>
    <mergeCell ref="L30:N30"/>
    <mergeCell ref="P30:W30"/>
    <mergeCell ref="X30:Z30"/>
    <mergeCell ref="B31:G31"/>
    <mergeCell ref="H31:K31"/>
    <mergeCell ref="L31:O31"/>
    <mergeCell ref="P31:S31"/>
    <mergeCell ref="T31:W31"/>
    <mergeCell ref="X31:Z31"/>
    <mergeCell ref="T28:V28"/>
    <mergeCell ref="X28:Z28"/>
    <mergeCell ref="B29:H29"/>
    <mergeCell ref="I29:J29"/>
    <mergeCell ref="L29:N29"/>
    <mergeCell ref="P29:R29"/>
    <mergeCell ref="T29:V29"/>
    <mergeCell ref="X29:Z29"/>
    <mergeCell ref="X26:Z26"/>
    <mergeCell ref="B27:H27"/>
    <mergeCell ref="I27:J27"/>
    <mergeCell ref="L27:N27"/>
    <mergeCell ref="P27:R27"/>
    <mergeCell ref="T27:V27"/>
    <mergeCell ref="X27:Z27"/>
    <mergeCell ref="B26:H26"/>
    <mergeCell ref="I26:J26"/>
    <mergeCell ref="L26:N26"/>
    <mergeCell ref="P26:R26"/>
    <mergeCell ref="T26:V26"/>
    <mergeCell ref="B28:H28"/>
    <mergeCell ref="I28:J28"/>
    <mergeCell ref="L28:N28"/>
    <mergeCell ref="P28:R28"/>
    <mergeCell ref="B24:Q24"/>
    <mergeCell ref="R24:W24"/>
    <mergeCell ref="X24:Z24"/>
    <mergeCell ref="B25:Q25"/>
    <mergeCell ref="R25:W25"/>
    <mergeCell ref="X25:Z25"/>
    <mergeCell ref="X22:Z22"/>
    <mergeCell ref="G23:H23"/>
    <mergeCell ref="I23:J23"/>
    <mergeCell ref="L23:N23"/>
    <mergeCell ref="P23:R23"/>
    <mergeCell ref="T23:V23"/>
    <mergeCell ref="X23:Z23"/>
    <mergeCell ref="E22:F23"/>
    <mergeCell ref="G22:H22"/>
    <mergeCell ref="I22:J22"/>
    <mergeCell ref="L22:N22"/>
    <mergeCell ref="P22:R22"/>
    <mergeCell ref="T22:V22"/>
    <mergeCell ref="B18:D23"/>
    <mergeCell ref="E18:F19"/>
    <mergeCell ref="X20:Z20"/>
    <mergeCell ref="G21:H21"/>
    <mergeCell ref="I21:J21"/>
    <mergeCell ref="L21:N21"/>
    <mergeCell ref="P21:R21"/>
    <mergeCell ref="T21:V21"/>
    <mergeCell ref="X21:Z21"/>
    <mergeCell ref="E20:F21"/>
    <mergeCell ref="G20:H20"/>
    <mergeCell ref="I20:J20"/>
    <mergeCell ref="L20:N20"/>
    <mergeCell ref="P20:R20"/>
    <mergeCell ref="T20:V20"/>
    <mergeCell ref="T18:V18"/>
    <mergeCell ref="X18:Z18"/>
    <mergeCell ref="G19:H19"/>
    <mergeCell ref="I19:J19"/>
    <mergeCell ref="L19:N19"/>
    <mergeCell ref="P19:R19"/>
    <mergeCell ref="T19:V19"/>
    <mergeCell ref="X19:Z19"/>
    <mergeCell ref="L17:N17"/>
    <mergeCell ref="P17:R17"/>
    <mergeCell ref="T17:V17"/>
    <mergeCell ref="X17:Z17"/>
    <mergeCell ref="G18:H18"/>
    <mergeCell ref="I18:J18"/>
    <mergeCell ref="L18:N18"/>
    <mergeCell ref="P18:R18"/>
    <mergeCell ref="C16:F17"/>
    <mergeCell ref="G16:H16"/>
    <mergeCell ref="I16:J16"/>
    <mergeCell ref="L16:N16"/>
    <mergeCell ref="P16:R16"/>
    <mergeCell ref="T16:V16"/>
    <mergeCell ref="X16:Z16"/>
    <mergeCell ref="G17:H17"/>
    <mergeCell ref="I17:J17"/>
    <mergeCell ref="T13:V13"/>
    <mergeCell ref="X13:Z13"/>
    <mergeCell ref="G14:H14"/>
    <mergeCell ref="I14:J14"/>
    <mergeCell ref="L14:N14"/>
    <mergeCell ref="P14:R14"/>
    <mergeCell ref="T14:V14"/>
    <mergeCell ref="X14:Z14"/>
    <mergeCell ref="G15:H15"/>
    <mergeCell ref="I15:J15"/>
    <mergeCell ref="L15:N15"/>
    <mergeCell ref="P15:R15"/>
    <mergeCell ref="T15:V15"/>
    <mergeCell ref="X15:Z15"/>
    <mergeCell ref="X11:Z11"/>
    <mergeCell ref="E10:F12"/>
    <mergeCell ref="G10:H10"/>
    <mergeCell ref="I10:J10"/>
    <mergeCell ref="L10:N10"/>
    <mergeCell ref="P10:R10"/>
    <mergeCell ref="T10:V10"/>
    <mergeCell ref="G12:H12"/>
    <mergeCell ref="I12:J12"/>
    <mergeCell ref="L12:N12"/>
    <mergeCell ref="P12:R12"/>
    <mergeCell ref="T12:V12"/>
    <mergeCell ref="X12:Z12"/>
    <mergeCell ref="X9:Z9"/>
    <mergeCell ref="X7:Z7"/>
    <mergeCell ref="G8:H8"/>
    <mergeCell ref="I8:J8"/>
    <mergeCell ref="L8:N8"/>
    <mergeCell ref="P8:R8"/>
    <mergeCell ref="T8:V8"/>
    <mergeCell ref="X8:Z8"/>
    <mergeCell ref="X10:Z10"/>
    <mergeCell ref="A7:A25"/>
    <mergeCell ref="B7:B17"/>
    <mergeCell ref="C7:D15"/>
    <mergeCell ref="E7:F9"/>
    <mergeCell ref="G7:H7"/>
    <mergeCell ref="I7:J7"/>
    <mergeCell ref="L7:N7"/>
    <mergeCell ref="P7:R7"/>
    <mergeCell ref="T7:V7"/>
    <mergeCell ref="G9:H9"/>
    <mergeCell ref="I9:J9"/>
    <mergeCell ref="L9:N9"/>
    <mergeCell ref="P9:R9"/>
    <mergeCell ref="T9:V9"/>
    <mergeCell ref="G11:H11"/>
    <mergeCell ref="I11:J11"/>
    <mergeCell ref="L11:N11"/>
    <mergeCell ref="P11:R11"/>
    <mergeCell ref="T11:V11"/>
    <mergeCell ref="E13:F15"/>
    <mergeCell ref="G13:H13"/>
    <mergeCell ref="I13:J13"/>
    <mergeCell ref="L13:N13"/>
    <mergeCell ref="P13:R13"/>
    <mergeCell ref="A2:AA2"/>
    <mergeCell ref="A4:F4"/>
    <mergeCell ref="G4:S4"/>
    <mergeCell ref="T4:W4"/>
    <mergeCell ref="X4:AA4"/>
    <mergeCell ref="A6:H6"/>
    <mergeCell ref="I6:K6"/>
    <mergeCell ref="L6:O6"/>
    <mergeCell ref="P6:S6"/>
    <mergeCell ref="T6:W6"/>
    <mergeCell ref="X6:AA6"/>
  </mergeCells>
  <phoneticPr fontId="1"/>
  <dataValidations count="2">
    <dataValidation type="list" allowBlank="1" showInputMessage="1" showErrorMessage="1" sqref="C5:H5" xr:uid="{75CBA9FC-57DD-4A2D-930F-92B961BB9159}">
      <formula1>"戸建住宅,共同住宅等"</formula1>
    </dataValidation>
    <dataValidation type="list" allowBlank="1" showInputMessage="1" showErrorMessage="1" sqref="L5:O5" xr:uid="{8193865A-2BDA-40AE-BFAD-C268C9F4B645}">
      <formula1>"省エネ基準,ZEH水準"</formula1>
    </dataValidation>
  </dataValidations>
  <printOptions horizontalCentered="1"/>
  <pageMargins left="0.51181102362204722" right="0.51181102362204722" top="0.35433070866141736" bottom="0.35433070866141736" header="0.31496062992125984" footer="0.31496062992125984"/>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vt:lpstr>
      <vt:lpstr>様式１別紙3 内訳書 省エネ基準)</vt:lpstr>
      <vt:lpstr>様式１別紙3 内訳書 ZEH水準</vt:lpstr>
      <vt:lpstr>'様式１別紙3 内訳書 ZEH水準'!Print_Area</vt:lpstr>
      <vt:lpstr>'様式１別紙3 内訳書 省エネ基準)'!Print_Area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補助金交付申請書</dc:title>
  <dc:creator/>
  <cp:lastModifiedBy/>
  <dcterms:created xsi:type="dcterms:W3CDTF">2006-09-16T00:00:00Z</dcterms:created>
  <dcterms:modified xsi:type="dcterms:W3CDTF">2025-05-13T04:04:55Z</dcterms:modified>
</cp:coreProperties>
</file>