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BC2901EC-945C-4BF0-B53E-A0AB76D890C6}" xr6:coauthVersionLast="47" xr6:coauthVersionMax="47" xr10:uidLastSave="{00000000-0000-0000-0000-000000000000}"/>
  <bookViews>
    <workbookView xWindow="1560" yWindow="810" windowWidth="16755" windowHeight="10710" tabRatio="738" firstSheet="1" activeTab="1" xr2:uid="{00000000-000D-0000-FFFF-FFFF00000000}"/>
  </bookViews>
  <sheets>
    <sheet name="判定" sheetId="9" state="hidden" r:id="rId1"/>
    <sheet name="様式１別紙3 内訳書 省エネ基準)" sheetId="37" r:id="rId2"/>
    <sheet name="様式１別紙3 内訳書 ZEH水準" sheetId="36" r:id="rId3"/>
  </sheets>
  <definedNames>
    <definedName name="_xlnm.Print_Area" localSheetId="2">'様式１別紙3 内訳書 ZEH水準'!$A$1:$AA$42</definedName>
    <definedName name="_xlnm.Print_Area" localSheetId="1">'様式１別紙3 内訳書 省エネ基準)'!$A$1:$AA$42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8" i="37" l="1"/>
  <c r="X38" i="36"/>
  <c r="T32" i="36"/>
  <c r="P32" i="36"/>
  <c r="L32" i="36"/>
  <c r="H32" i="36"/>
  <c r="X25" i="36"/>
  <c r="T32" i="37"/>
  <c r="T33" i="37" s="1"/>
  <c r="P32" i="37"/>
  <c r="L32" i="37"/>
  <c r="H32" i="37"/>
  <c r="P8" i="36"/>
  <c r="X8" i="36" s="1"/>
  <c r="P7" i="36"/>
  <c r="X37" i="37"/>
  <c r="X29" i="37"/>
  <c r="P29" i="37"/>
  <c r="P28" i="37"/>
  <c r="X28" i="37" s="1"/>
  <c r="P27" i="37"/>
  <c r="X27" i="37" s="1"/>
  <c r="P26" i="37"/>
  <c r="X26" i="37" s="1"/>
  <c r="P23" i="37"/>
  <c r="X23" i="37" s="1"/>
  <c r="P22" i="37"/>
  <c r="X22" i="37" s="1"/>
  <c r="P21" i="37"/>
  <c r="X21" i="37" s="1"/>
  <c r="P20" i="37"/>
  <c r="X20" i="37" s="1"/>
  <c r="P19" i="37"/>
  <c r="X19" i="37" s="1"/>
  <c r="X18" i="37"/>
  <c r="P18" i="37"/>
  <c r="P17" i="37"/>
  <c r="X17" i="37" s="1"/>
  <c r="X16" i="37"/>
  <c r="P16" i="37"/>
  <c r="P15" i="37"/>
  <c r="X15" i="37" s="1"/>
  <c r="P14" i="37"/>
  <c r="X14" i="37" s="1"/>
  <c r="P13" i="37"/>
  <c r="X13" i="37" s="1"/>
  <c r="X12" i="37"/>
  <c r="P12" i="37"/>
  <c r="P11" i="37"/>
  <c r="X11" i="37" s="1"/>
  <c r="P10" i="37"/>
  <c r="X10" i="37" s="1"/>
  <c r="P9" i="37"/>
  <c r="X9" i="37" s="1"/>
  <c r="P8" i="37"/>
  <c r="X8" i="37" s="1"/>
  <c r="P7" i="37"/>
  <c r="X7" i="37" s="1"/>
  <c r="X37" i="36"/>
  <c r="P29" i="36"/>
  <c r="X29" i="36" s="1"/>
  <c r="P28" i="36"/>
  <c r="X28" i="36" s="1"/>
  <c r="P27" i="36"/>
  <c r="X27" i="36" s="1"/>
  <c r="P26" i="36"/>
  <c r="X26" i="36" s="1"/>
  <c r="X23" i="36"/>
  <c r="P23" i="36"/>
  <c r="P22" i="36"/>
  <c r="X22" i="36" s="1"/>
  <c r="P21" i="36"/>
  <c r="X21" i="36" s="1"/>
  <c r="P20" i="36"/>
  <c r="X20" i="36" s="1"/>
  <c r="P19" i="36"/>
  <c r="X19" i="36" s="1"/>
  <c r="P18" i="36"/>
  <c r="X18" i="36" s="1"/>
  <c r="P17" i="36"/>
  <c r="X17" i="36" s="1"/>
  <c r="P16" i="36"/>
  <c r="X16" i="36" s="1"/>
  <c r="P15" i="36"/>
  <c r="X15" i="36" s="1"/>
  <c r="P14" i="36"/>
  <c r="X14" i="36" s="1"/>
  <c r="P13" i="36"/>
  <c r="X13" i="36" s="1"/>
  <c r="P12" i="36"/>
  <c r="X12" i="36" s="1"/>
  <c r="P11" i="36"/>
  <c r="X11" i="36" s="1"/>
  <c r="P10" i="36"/>
  <c r="X10" i="36" s="1"/>
  <c r="P9" i="36"/>
  <c r="X9" i="36" s="1"/>
  <c r="X7" i="36"/>
  <c r="T33" i="36" l="1"/>
  <c r="P33" i="36"/>
  <c r="L33" i="36"/>
  <c r="P33" i="37"/>
  <c r="L33" i="37"/>
  <c r="X24" i="37"/>
  <c r="X25" i="37" s="1"/>
  <c r="H33" i="37"/>
  <c r="L30" i="37"/>
  <c r="L30" i="36"/>
  <c r="H33" i="36"/>
  <c r="X24" i="36"/>
  <c r="X34" i="36" l="1"/>
  <c r="X39" i="36" s="1"/>
  <c r="X41" i="36" s="1"/>
  <c r="X34" i="37"/>
  <c r="X39" i="37" s="1"/>
  <c r="X41" i="37" s="1"/>
  <c r="X30" i="37"/>
  <c r="X30" i="36"/>
</calcChain>
</file>

<file path=xl/sharedStrings.xml><?xml version="1.0" encoding="utf-8"?>
<sst xmlns="http://schemas.openxmlformats.org/spreadsheetml/2006/main" count="396" uniqueCount="82">
  <si>
    <t>大</t>
    <rPh sb="0" eb="1">
      <t>ダイ</t>
    </rPh>
    <phoneticPr fontId="1"/>
  </si>
  <si>
    <t>中</t>
    <rPh sb="0" eb="1">
      <t>チュウ</t>
    </rPh>
    <phoneticPr fontId="1"/>
  </si>
  <si>
    <t>小</t>
    <rPh sb="0" eb="1">
      <t>ショウ</t>
    </rPh>
    <phoneticPr fontId="1"/>
  </si>
  <si>
    <t>円</t>
    <rPh sb="0" eb="1">
      <t>エン</t>
    </rPh>
    <phoneticPr fontId="1"/>
  </si>
  <si>
    <t>台</t>
    <rPh sb="0" eb="1">
      <t>ダイ</t>
    </rPh>
    <phoneticPr fontId="1"/>
  </si>
  <si>
    <t>式</t>
    <rPh sb="0" eb="1">
      <t>シキ</t>
    </rPh>
    <phoneticPr fontId="1"/>
  </si>
  <si>
    <t>地域区分</t>
    <rPh sb="0" eb="4">
      <t>チイキクブン</t>
    </rPh>
    <phoneticPr fontId="1"/>
  </si>
  <si>
    <t>省エネレベル</t>
    <rPh sb="0" eb="1">
      <t>ショウ</t>
    </rPh>
    <phoneticPr fontId="1"/>
  </si>
  <si>
    <t>省エネ基準</t>
    <rPh sb="0" eb="1">
      <t>ショウ</t>
    </rPh>
    <rPh sb="3" eb="5">
      <t>キジュン</t>
    </rPh>
    <phoneticPr fontId="1"/>
  </si>
  <si>
    <t>ZEH水準</t>
    <rPh sb="3" eb="5">
      <t>スイジュン</t>
    </rPh>
    <phoneticPr fontId="1"/>
  </si>
  <si>
    <t>数量</t>
  </si>
  <si>
    <t>既存開口部の断熱改修</t>
    <phoneticPr fontId="5"/>
  </si>
  <si>
    <t>窓</t>
  </si>
  <si>
    <t>ガラス
交換</t>
    <phoneticPr fontId="5"/>
  </si>
  <si>
    <t>枚</t>
  </si>
  <si>
    <t>円／枚</t>
    <rPh sb="0" eb="1">
      <t>エン</t>
    </rPh>
    <rPh sb="2" eb="3">
      <t>マイ</t>
    </rPh>
    <phoneticPr fontId="5"/>
  </si>
  <si>
    <t>円</t>
    <phoneticPr fontId="5"/>
  </si>
  <si>
    <t>箇所</t>
  </si>
  <si>
    <t>円／箇所</t>
    <rPh sb="0" eb="1">
      <t>エン</t>
    </rPh>
    <rPh sb="2" eb="4">
      <t>カショ</t>
    </rPh>
    <phoneticPr fontId="5"/>
  </si>
  <si>
    <t>ドア</t>
  </si>
  <si>
    <t>外壁</t>
    <rPh sb="0" eb="2">
      <t>ガイヘキ</t>
    </rPh>
    <phoneticPr fontId="5"/>
  </si>
  <si>
    <t>㎥</t>
    <phoneticPr fontId="5"/>
  </si>
  <si>
    <t xml:space="preserve">円／㎥  </t>
    <phoneticPr fontId="5"/>
  </si>
  <si>
    <t>屋根・
天井</t>
    <rPh sb="0" eb="2">
      <t>ヤネ</t>
    </rPh>
    <rPh sb="4" eb="6">
      <t>テンジョウ</t>
    </rPh>
    <phoneticPr fontId="5"/>
  </si>
  <si>
    <t>床</t>
    <rPh sb="0" eb="1">
      <t>ユカ</t>
    </rPh>
    <phoneticPr fontId="5"/>
  </si>
  <si>
    <t>円／戸</t>
    <rPh sb="0" eb="1">
      <t>エン</t>
    </rPh>
    <rPh sb="2" eb="3">
      <t>コ</t>
    </rPh>
    <phoneticPr fontId="5"/>
  </si>
  <si>
    <t>高断熱浴槽</t>
    <rPh sb="0" eb="5">
      <t>コウダンネツヨクソウ</t>
    </rPh>
    <phoneticPr fontId="5"/>
  </si>
  <si>
    <t>円／戸</t>
    <rPh sb="0" eb="1">
      <t>エン</t>
    </rPh>
    <phoneticPr fontId="5"/>
  </si>
  <si>
    <t>円／戸</t>
    <phoneticPr fontId="5"/>
  </si>
  <si>
    <t xml:space="preserve">円／台 </t>
    <rPh sb="0" eb="1">
      <t>エン</t>
    </rPh>
    <rPh sb="2" eb="3">
      <t>ダイ</t>
    </rPh>
    <phoneticPr fontId="5"/>
  </si>
  <si>
    <t>諸経費等（諸経費等を別項目としている場合に記入）</t>
    <rPh sb="0" eb="3">
      <t>ショケイヒ</t>
    </rPh>
    <rPh sb="3" eb="4">
      <t>トウ</t>
    </rPh>
    <rPh sb="5" eb="8">
      <t>ショケイヒ</t>
    </rPh>
    <rPh sb="8" eb="9">
      <t>トウ</t>
    </rPh>
    <rPh sb="10" eb="13">
      <t>ベツコウモク</t>
    </rPh>
    <rPh sb="18" eb="20">
      <t>バアイ</t>
    </rPh>
    <rPh sb="21" eb="23">
      <t>キニュウ</t>
    </rPh>
    <phoneticPr fontId="1"/>
  </si>
  <si>
    <t>値引き（値引きを別項目としている場合に記入）</t>
    <rPh sb="0" eb="2">
      <t>ネビ</t>
    </rPh>
    <rPh sb="4" eb="6">
      <t>ネビ</t>
    </rPh>
    <rPh sb="8" eb="11">
      <t>ベツコウモク</t>
    </rPh>
    <rPh sb="16" eb="18">
      <t>バアイ</t>
    </rPh>
    <rPh sb="19" eb="21">
      <t>キニュウ</t>
    </rPh>
    <phoneticPr fontId="1"/>
  </si>
  <si>
    <t>モデル工事費
（単価）</t>
    <rPh sb="3" eb="6">
      <t>コウジヒ</t>
    </rPh>
    <rPh sb="8" eb="10">
      <t>タンカ</t>
    </rPh>
    <phoneticPr fontId="1"/>
  </si>
  <si>
    <t xml:space="preserve"> 補助対象工事</t>
    <phoneticPr fontId="5"/>
  </si>
  <si>
    <t>内窓設置</t>
    <phoneticPr fontId="5"/>
  </si>
  <si>
    <t>外窓交換</t>
    <phoneticPr fontId="5"/>
  </si>
  <si>
    <t>A-C</t>
    <phoneticPr fontId="5"/>
  </si>
  <si>
    <t>D-F</t>
    <phoneticPr fontId="5"/>
  </si>
  <si>
    <t>補助申請額</t>
    <phoneticPr fontId="5"/>
  </si>
  <si>
    <t>※諸経費等、値引きの項目に記載する金額は、全体工事費に占める補助対象工事費の率で按分した金額となります。
※消費税は補助対象工事費用に含まれませんので、補助申請額の算定には消費税を除く金額を記入してください。</t>
    <rPh sb="1" eb="4">
      <t>ショケイヒ</t>
    </rPh>
    <rPh sb="4" eb="5">
      <t>トウ</t>
    </rPh>
    <rPh sb="6" eb="8">
      <t>ネビ</t>
    </rPh>
    <rPh sb="10" eb="12">
      <t>コウモク</t>
    </rPh>
    <rPh sb="13" eb="15">
      <t>キサイ</t>
    </rPh>
    <rPh sb="17" eb="19">
      <t>キンガク</t>
    </rPh>
    <rPh sb="21" eb="26">
      <t>ゼンタイコウジヒ</t>
    </rPh>
    <rPh sb="27" eb="28">
      <t>シ</t>
    </rPh>
    <rPh sb="30" eb="34">
      <t>ホジョタイショウ</t>
    </rPh>
    <rPh sb="34" eb="37">
      <t>コウジヒ</t>
    </rPh>
    <rPh sb="38" eb="39">
      <t>リツ</t>
    </rPh>
    <rPh sb="40" eb="42">
      <t>アンブン</t>
    </rPh>
    <rPh sb="44" eb="46">
      <t>キンガク</t>
    </rPh>
    <rPh sb="54" eb="57">
      <t>ショウヒゼイ</t>
    </rPh>
    <rPh sb="58" eb="66">
      <t>ホジョタイショウコウジヒヨウ</t>
    </rPh>
    <rPh sb="67" eb="68">
      <t>フク</t>
    </rPh>
    <rPh sb="76" eb="81">
      <t>ホジョシンセイガク</t>
    </rPh>
    <rPh sb="82" eb="84">
      <t>サンテイ</t>
    </rPh>
    <rPh sb="86" eb="89">
      <t>ショウヒゼイ</t>
    </rPh>
    <rPh sb="95" eb="97">
      <t>キニュウ</t>
    </rPh>
    <phoneticPr fontId="1"/>
  </si>
  <si>
    <t>補助率</t>
    <rPh sb="0" eb="3">
      <t>ホジョリツ</t>
    </rPh>
    <phoneticPr fontId="1"/>
  </si>
  <si>
    <t>❶モデル工事による
工事費（小計）</t>
    <rPh sb="4" eb="6">
      <t>コウジ</t>
    </rPh>
    <rPh sb="10" eb="12">
      <t>コウジ</t>
    </rPh>
    <rPh sb="12" eb="13">
      <t>ヒ</t>
    </rPh>
    <rPh sb="14" eb="16">
      <t>ショウケイ</t>
    </rPh>
    <phoneticPr fontId="5"/>
  </si>
  <si>
    <t>➋実際の工事費</t>
    <rPh sb="1" eb="3">
      <t>ジッサイ</t>
    </rPh>
    <rPh sb="4" eb="6">
      <t>コウジ</t>
    </rPh>
    <rPh sb="6" eb="7">
      <t>ヒ</t>
    </rPh>
    <phoneticPr fontId="5"/>
  </si>
  <si>
    <r>
      <t xml:space="preserve">補助対象額
</t>
    </r>
    <r>
      <rPr>
        <sz val="8"/>
        <color theme="1"/>
        <rFont val="Meiryo UI"/>
        <family val="3"/>
        <charset val="128"/>
      </rPr>
      <t>（❶、➋のうち低い額）</t>
    </r>
    <rPh sb="0" eb="4">
      <t>ホジョタイショウ</t>
    </rPh>
    <rPh sb="4" eb="5">
      <t>ガク</t>
    </rPh>
    <rPh sb="13" eb="14">
      <t>ヒク</t>
    </rPh>
    <rPh sb="15" eb="16">
      <t>ガク</t>
    </rPh>
    <phoneticPr fontId="5"/>
  </si>
  <si>
    <t xml:space="preserve"> (補助対象額の合計) </t>
    <phoneticPr fontId="1"/>
  </si>
  <si>
    <t>Ａ開口部や躯体等の断熱化に係る改修工事</t>
    <rPh sb="1" eb="4">
      <t>カイコウブ</t>
    </rPh>
    <rPh sb="5" eb="7">
      <t>クタイ</t>
    </rPh>
    <rPh sb="7" eb="8">
      <t>ナド</t>
    </rPh>
    <rPh sb="9" eb="11">
      <t>ダンネツ</t>
    </rPh>
    <rPh sb="11" eb="12">
      <t>カ</t>
    </rPh>
    <rPh sb="13" eb="14">
      <t>カカ</t>
    </rPh>
    <rPh sb="15" eb="17">
      <t>カイシュウ</t>
    </rPh>
    <phoneticPr fontId="5"/>
  </si>
  <si>
    <t>既存外壁、
屋根・天井、
床の断熱
※使用する断熱材の区分に応じて数量を記載</t>
    <rPh sb="0" eb="2">
      <t>キソン</t>
    </rPh>
    <rPh sb="6" eb="8">
      <t>ヤネ</t>
    </rPh>
    <rPh sb="9" eb="11">
      <t>テンジョウ</t>
    </rPh>
    <rPh sb="13" eb="14">
      <t>ユカ</t>
    </rPh>
    <rPh sb="20" eb="22">
      <t>シヨウ</t>
    </rPh>
    <rPh sb="24" eb="27">
      <t>ダンネツザイ</t>
    </rPh>
    <rPh sb="28" eb="30">
      <t>クブン</t>
    </rPh>
    <rPh sb="31" eb="32">
      <t>オウ</t>
    </rPh>
    <rPh sb="34" eb="36">
      <t>スウリョウ</t>
    </rPh>
    <rPh sb="37" eb="39">
      <t>キサイ</t>
    </rPh>
    <phoneticPr fontId="5"/>
  </si>
  <si>
    <t>Ｂ設備の効率化に係る工事</t>
    <rPh sb="1" eb="3">
      <t>セツビ</t>
    </rPh>
    <rPh sb="4" eb="7">
      <t>コウリツカ</t>
    </rPh>
    <rPh sb="8" eb="9">
      <t>カカ</t>
    </rPh>
    <rPh sb="10" eb="12">
      <t>コウジ</t>
    </rPh>
    <phoneticPr fontId="5"/>
  </si>
  <si>
    <t>Ｃその他</t>
    <rPh sb="3" eb="4">
      <t>タ</t>
    </rPh>
    <phoneticPr fontId="1"/>
  </si>
  <si>
    <t xml:space="preserve"> (補助対象額の合計)</t>
    <rPh sb="2" eb="7">
      <t>ホジョタイショウガク</t>
    </rPh>
    <rPh sb="8" eb="10">
      <t>ゴウケイ</t>
    </rPh>
    <phoneticPr fontId="1"/>
  </si>
  <si>
    <t xml:space="preserve"> (②＋⑦＋⑩)</t>
    <phoneticPr fontId="1"/>
  </si>
  <si>
    <t xml:space="preserve"> (ZEH水準相当の場合50万円)</t>
    <rPh sb="5" eb="7">
      <t>スイジュン</t>
    </rPh>
    <rPh sb="7" eb="9">
      <t>ソウトウ</t>
    </rPh>
    <rPh sb="10" eb="12">
      <t>バアイ</t>
    </rPh>
    <rPh sb="14" eb="16">
      <t>マンエン</t>
    </rPh>
    <phoneticPr fontId="1"/>
  </si>
  <si>
    <t xml:space="preserve"> ⑪、⑫のうち低い額</t>
    <phoneticPr fontId="5"/>
  </si>
  <si>
    <t>対象住宅の住所</t>
    <rPh sb="0" eb="2">
      <t>タイショウ</t>
    </rPh>
    <rPh sb="2" eb="4">
      <t>ジュウタク</t>
    </rPh>
    <rPh sb="5" eb="7">
      <t>ジュウショ</t>
    </rPh>
    <phoneticPr fontId="1"/>
  </si>
  <si>
    <t xml:space="preserve"> (⑨×補助率2/5)※千円未満切捨</t>
    <rPh sb="4" eb="7">
      <t>ホジョリツ</t>
    </rPh>
    <phoneticPr fontId="1"/>
  </si>
  <si>
    <t xml:space="preserve"> (①×補助率4/5)※千円未満切捨</t>
    <rPh sb="4" eb="7">
      <t>ホジョリツ</t>
    </rPh>
    <phoneticPr fontId="1"/>
  </si>
  <si>
    <t xml:space="preserve"> (⑨×補助率4/5)※千円未満切捨</t>
    <rPh sb="4" eb="7">
      <t>ホジョリツ</t>
    </rPh>
    <phoneticPr fontId="1"/>
  </si>
  <si>
    <t>海老名市住宅断熱改修促進事業補助金　補助対象事業費の内訳書【省エネ基準相当】</t>
    <rPh sb="26" eb="29">
      <t>ウチワケショ</t>
    </rPh>
    <rPh sb="30" eb="31">
      <t>ショウ</t>
    </rPh>
    <rPh sb="33" eb="35">
      <t>キジュン</t>
    </rPh>
    <rPh sb="35" eb="37">
      <t>ソウトウ</t>
    </rPh>
    <phoneticPr fontId="1"/>
  </si>
  <si>
    <t>海老名市住宅断熱改修促進事業補助金　補助対象事業費の内訳書【ＺＥＨ水準相当】</t>
    <rPh sb="26" eb="29">
      <t>ウチワケショ</t>
    </rPh>
    <rPh sb="33" eb="35">
      <t>スイジュン</t>
    </rPh>
    <rPh sb="35" eb="37">
      <t>ソウトウ</t>
    </rPh>
    <phoneticPr fontId="1"/>
  </si>
  <si>
    <t>第１号様式（第７条関係）別紙３</t>
  </si>
  <si>
    <t xml:space="preserve"> (省エネ基準相当の場合20万円)</t>
    <rPh sb="2" eb="3">
      <t>ショウ</t>
    </rPh>
    <rPh sb="5" eb="7">
      <t>キジュン</t>
    </rPh>
    <rPh sb="7" eb="9">
      <t>ソウトウ</t>
    </rPh>
    <rPh sb="10" eb="12">
      <t>バアイ</t>
    </rPh>
    <rPh sb="14" eb="16">
      <t>マンエン</t>
    </rPh>
    <phoneticPr fontId="1"/>
  </si>
  <si>
    <t>太陽熱利用システム</t>
    <phoneticPr fontId="1"/>
  </si>
  <si>
    <t>高効率給湯器</t>
    <phoneticPr fontId="1"/>
  </si>
  <si>
    <t>節湯水栓</t>
    <phoneticPr fontId="1"/>
  </si>
  <si>
    <t>円</t>
    <phoneticPr fontId="1"/>
  </si>
  <si>
    <t>B補助金額の算定</t>
    <phoneticPr fontId="1"/>
  </si>
  <si>
    <t>高断熱浴槽</t>
    <phoneticPr fontId="1"/>
  </si>
  <si>
    <t xml:space="preserve"> (①×補助率2/5)※千円未満切捨</t>
    <rPh sb="4" eb="7">
      <t>ホジョリツ</t>
    </rPh>
    <phoneticPr fontId="1"/>
  </si>
  <si>
    <r>
      <t xml:space="preserve">補助対象額×補助率4/5　⑤
</t>
    </r>
    <r>
      <rPr>
        <sz val="8"/>
        <color theme="1"/>
        <rFont val="Meiryo UI"/>
        <family val="3"/>
        <charset val="128"/>
      </rPr>
      <t>※千円未満切捨</t>
    </r>
    <rPh sb="0" eb="5">
      <t>ホジョタイショウガク</t>
    </rPh>
    <rPh sb="6" eb="9">
      <t>ホジョリツ</t>
    </rPh>
    <rPh sb="16" eb="17">
      <t>セン</t>
    </rPh>
    <rPh sb="17" eb="18">
      <t>エン</t>
    </rPh>
    <rPh sb="18" eb="20">
      <t>ミマン</t>
    </rPh>
    <rPh sb="20" eb="21">
      <t>キリ</t>
    </rPh>
    <rPh sb="21" eb="22">
      <t>シャ</t>
    </rPh>
    <phoneticPr fontId="1"/>
  </si>
  <si>
    <t>⑤と３万円の低い額　⑥</t>
    <rPh sb="3" eb="5">
      <t>マンエン</t>
    </rPh>
    <rPh sb="6" eb="7">
      <t>ヒク</t>
    </rPh>
    <rPh sb="8" eb="9">
      <t>ガク</t>
    </rPh>
    <phoneticPr fontId="1"/>
  </si>
  <si>
    <t>A補助対象額　①</t>
    <rPh sb="1" eb="3">
      <t>ホジョ</t>
    </rPh>
    <rPh sb="3" eb="5">
      <t>タイショウ</t>
    </rPh>
    <rPh sb="5" eb="6">
      <t>ガク</t>
    </rPh>
    <phoneticPr fontId="1"/>
  </si>
  <si>
    <t>A補助金額の算定　②</t>
    <rPh sb="1" eb="3">
      <t>ホジョ</t>
    </rPh>
    <rPh sb="3" eb="5">
      <t>キンガク</t>
    </rPh>
    <rPh sb="6" eb="8">
      <t>サンテイ</t>
    </rPh>
    <phoneticPr fontId="1"/>
  </si>
  <si>
    <t xml:space="preserve">B補助対象額　③ (補助対象額の合計) </t>
    <rPh sb="1" eb="3">
      <t>ホジョ</t>
    </rPh>
    <rPh sb="3" eb="5">
      <t>タイショウ</t>
    </rPh>
    <rPh sb="5" eb="6">
      <t>ガク</t>
    </rPh>
    <phoneticPr fontId="1"/>
  </si>
  <si>
    <t>B補助対象額の補正　④ (③≦① 上限：①と同額まで)</t>
    <phoneticPr fontId="1"/>
  </si>
  <si>
    <t>Ｂ補助金額　⑦(⑥の合計)</t>
    <rPh sb="1" eb="5">
      <t>ホジョキンガク</t>
    </rPh>
    <rPh sb="10" eb="12">
      <t>ゴウケイ</t>
    </rPh>
    <phoneticPr fontId="1"/>
  </si>
  <si>
    <t>Ｂ補助金額　⑦（⑥の合計）</t>
    <rPh sb="1" eb="5">
      <t>ホジョキンガク</t>
    </rPh>
    <rPh sb="10" eb="12">
      <t>ゴウケイ</t>
    </rPh>
    <phoneticPr fontId="1"/>
  </si>
  <si>
    <t>C補助対象額　⑨</t>
    <rPh sb="1" eb="6">
      <t>ホジョタイショウガク</t>
    </rPh>
    <phoneticPr fontId="1"/>
  </si>
  <si>
    <t>C補助対象額の算定　⑩</t>
    <rPh sb="1" eb="6">
      <t>ホジョタイショウガク</t>
    </rPh>
    <rPh sb="7" eb="9">
      <t>サンテイ</t>
    </rPh>
    <phoneticPr fontId="1"/>
  </si>
  <si>
    <t>補助金額の算定　⑪</t>
    <rPh sb="0" eb="2">
      <t>ホジョ</t>
    </rPh>
    <rPh sb="2" eb="4">
      <t>キンガク</t>
    </rPh>
    <rPh sb="5" eb="7">
      <t>サンテイ</t>
    </rPh>
    <phoneticPr fontId="1"/>
  </si>
  <si>
    <t>上限額　⑫</t>
    <rPh sb="0" eb="3">
      <t>ジョウゲンガク</t>
    </rPh>
    <phoneticPr fontId="5"/>
  </si>
  <si>
    <r>
      <t xml:space="preserve">補助対象額×補助率2/5　⑤
</t>
    </r>
    <r>
      <rPr>
        <sz val="8"/>
        <color theme="1"/>
        <rFont val="Meiryo UI"/>
        <family val="3"/>
        <charset val="128"/>
      </rPr>
      <t>※千円未満切捨</t>
    </r>
    <rPh sb="0" eb="5">
      <t>ホジョタイショウガク</t>
    </rPh>
    <rPh sb="6" eb="9">
      <t>ホジョリツ</t>
    </rPh>
    <rPh sb="16" eb="17">
      <t>セン</t>
    </rPh>
    <rPh sb="17" eb="18">
      <t>エン</t>
    </rPh>
    <rPh sb="18" eb="20">
      <t>ミマン</t>
    </rPh>
    <rPh sb="20" eb="21">
      <t>キリ</t>
    </rPh>
    <rPh sb="21" eb="22">
      <t>シャ</t>
    </rPh>
    <phoneticPr fontId="1"/>
  </si>
  <si>
    <t>第１号様式（第７条関係）別紙２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</si>
</sst>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Red]\-#,##0.0"/>
  </numFmts>
  <fonts count="20" x14ac:knownFonts="1">
    <font>
      <sz val="11"/>
      <color theme="1"/>
      <name val="ＭＳ Ｐゴシック"/>
      <family val="2"/>
      <scheme val="minor"/>
    </font>
    <font>
      <sz val="6"/>
      <name val="ＭＳ Ｐゴシック"/>
      <family val="3"/>
      <charset val="128"/>
      <scheme val="minor"/>
    </font>
    <font>
      <sz val="12"/>
      <name val="ＭＳ Ｐ明朝"/>
      <family val="1"/>
      <charset val="128"/>
    </font>
    <font>
      <sz val="11"/>
      <name val="ＭＳ Ｐゴシック"/>
      <family val="3"/>
      <charset val="128"/>
    </font>
    <font>
      <sz val="11"/>
      <color theme="1"/>
      <name val="ＭＳ Ｐゴシック"/>
      <family val="2"/>
      <scheme val="minor"/>
    </font>
    <font>
      <sz val="6"/>
      <name val="ＭＳ Ｐゴシック"/>
      <family val="2"/>
      <charset val="128"/>
      <scheme val="minor"/>
    </font>
    <font>
      <sz val="9"/>
      <color theme="1"/>
      <name val="BIZ UDPゴシック"/>
      <family val="3"/>
      <charset val="128"/>
    </font>
    <font>
      <sz val="10"/>
      <color theme="1"/>
      <name val="BIZ UDゴシック"/>
      <family val="3"/>
      <charset val="128"/>
    </font>
    <font>
      <sz val="12"/>
      <name val="BIZ UDゴシック"/>
      <family val="3"/>
      <charset val="128"/>
    </font>
    <font>
      <sz val="12"/>
      <color theme="1"/>
      <name val="BIZ UDゴシック"/>
      <family val="3"/>
      <charset val="128"/>
    </font>
    <font>
      <sz val="11"/>
      <color indexed="8"/>
      <name val="BIZ UDPゴシック"/>
      <family val="3"/>
      <charset val="128"/>
    </font>
    <font>
      <sz val="10"/>
      <color theme="1"/>
      <name val="BIZ UDP明朝 Medium"/>
      <family val="1"/>
      <charset val="128"/>
    </font>
    <font>
      <sz val="10"/>
      <color theme="1"/>
      <name val="ＭＳ 明朝"/>
      <family val="1"/>
      <charset val="128"/>
    </font>
    <font>
      <sz val="10"/>
      <color indexed="8"/>
      <name val="BIZ UDPゴシック"/>
      <family val="3"/>
      <charset val="128"/>
    </font>
    <font>
      <sz val="10"/>
      <color theme="1"/>
      <name val="BIZ UDPゴシック"/>
      <family val="3"/>
      <charset val="128"/>
    </font>
    <font>
      <sz val="9"/>
      <color theme="1"/>
      <name val="Meiryo UI"/>
      <family val="3"/>
      <charset val="128"/>
    </font>
    <font>
      <sz val="9"/>
      <name val="Meiryo UI"/>
      <family val="3"/>
      <charset val="128"/>
    </font>
    <font>
      <sz val="8"/>
      <color theme="1"/>
      <name val="Meiryo UI"/>
      <family val="3"/>
      <charset val="128"/>
    </font>
    <font>
      <b/>
      <sz val="12"/>
      <color theme="1"/>
      <name val="Meiryo UI"/>
      <family val="3"/>
      <charset val="128"/>
    </font>
    <font>
      <b/>
      <sz val="9"/>
      <color theme="1"/>
      <name val="Meiryo UI"/>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14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auto="1"/>
      </right>
      <top/>
      <bottom/>
      <diagonal/>
    </border>
    <border>
      <left style="thin">
        <color indexed="64"/>
      </left>
      <right style="thin">
        <color indexed="64"/>
      </right>
      <top/>
      <bottom/>
      <diagonal/>
    </border>
    <border>
      <left style="thin">
        <color indexed="64"/>
      </left>
      <right/>
      <top/>
      <bottom style="double">
        <color indexed="64"/>
      </bottom>
      <diagonal/>
    </border>
    <border>
      <left/>
      <right style="thin">
        <color auto="1"/>
      </right>
      <top/>
      <bottom style="double">
        <color indexed="64"/>
      </bottom>
      <diagonal/>
    </border>
    <border>
      <left/>
      <right/>
      <top style="medium">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hair">
        <color indexed="64"/>
      </bottom>
      <diagonal/>
    </border>
    <border>
      <left style="medium">
        <color indexed="64"/>
      </left>
      <right style="thin">
        <color indexed="64"/>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top/>
      <bottom style="hair">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right/>
      <top/>
      <bottom style="double">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style="double">
        <color auto="1"/>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diagonal/>
    </border>
    <border>
      <left style="hair">
        <color auto="1"/>
      </left>
      <right/>
      <top style="double">
        <color auto="1"/>
      </top>
      <bottom style="double">
        <color auto="1"/>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thin">
        <color indexed="64"/>
      </top>
      <bottom style="thick">
        <color indexed="64"/>
      </bottom>
      <diagonal/>
    </border>
    <border>
      <left style="hair">
        <color indexed="64"/>
      </left>
      <right/>
      <top style="thin">
        <color indexed="64"/>
      </top>
      <bottom/>
      <diagonal/>
    </border>
    <border>
      <left style="thin">
        <color indexed="64"/>
      </left>
      <right/>
      <top style="medium">
        <color indexed="64"/>
      </top>
      <bottom style="medium">
        <color indexed="64"/>
      </bottom>
      <diagonal/>
    </border>
    <border>
      <left style="hair">
        <color indexed="64"/>
      </left>
      <right/>
      <top style="hair">
        <color indexed="64"/>
      </top>
      <bottom style="double">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top/>
      <bottom style="hair">
        <color indexed="64"/>
      </bottom>
      <diagonal/>
    </border>
    <border>
      <left style="hair">
        <color indexed="64"/>
      </left>
      <right style="thick">
        <color indexed="64"/>
      </right>
      <top/>
      <bottom style="hair">
        <color indexed="64"/>
      </bottom>
      <diagonal/>
    </border>
    <border>
      <left style="thick">
        <color indexed="64"/>
      </left>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thick">
        <color indexed="64"/>
      </left>
      <right/>
      <top style="hair">
        <color indexed="64"/>
      </top>
      <bottom style="thin">
        <color indexed="64"/>
      </bottom>
      <diagonal/>
    </border>
    <border>
      <left style="hair">
        <color indexed="64"/>
      </left>
      <right style="thick">
        <color indexed="64"/>
      </right>
      <top style="hair">
        <color indexed="64"/>
      </top>
      <bottom style="thin">
        <color indexed="64"/>
      </bottom>
      <diagonal/>
    </border>
    <border>
      <left style="hair">
        <color indexed="64"/>
      </left>
      <right style="thick">
        <color indexed="64"/>
      </right>
      <top style="thin">
        <color indexed="64"/>
      </top>
      <bottom style="hair">
        <color indexed="64"/>
      </bottom>
      <diagonal/>
    </border>
    <border>
      <left style="thick">
        <color indexed="64"/>
      </left>
      <right/>
      <top style="hair">
        <color indexed="64"/>
      </top>
      <bottom style="double">
        <color indexed="64"/>
      </bottom>
      <diagonal/>
    </border>
    <border>
      <left style="hair">
        <color indexed="64"/>
      </left>
      <right style="thick">
        <color indexed="64"/>
      </right>
      <top style="hair">
        <color indexed="64"/>
      </top>
      <bottom style="double">
        <color indexed="64"/>
      </bottom>
      <diagonal/>
    </border>
    <border>
      <left style="thick">
        <color indexed="64"/>
      </left>
      <right/>
      <top style="medium">
        <color indexed="64"/>
      </top>
      <bottom style="thin">
        <color indexed="64"/>
      </bottom>
      <diagonal/>
    </border>
    <border>
      <left style="hair">
        <color indexed="64"/>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diagonal/>
    </border>
    <border>
      <left style="hair">
        <color indexed="64"/>
      </left>
      <right style="thick">
        <color indexed="64"/>
      </right>
      <top/>
      <bottom style="thin">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hair">
        <color auto="1"/>
      </left>
      <right style="thick">
        <color indexed="64"/>
      </right>
      <top/>
      <bottom/>
      <diagonal/>
    </border>
    <border>
      <left style="thick">
        <color indexed="64"/>
      </left>
      <right/>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double">
        <color auto="1"/>
      </bottom>
      <diagonal/>
    </border>
    <border>
      <left style="thin">
        <color indexed="64"/>
      </left>
      <right/>
      <top style="double">
        <color indexed="64"/>
      </top>
      <bottom/>
      <diagonal/>
    </border>
    <border>
      <left/>
      <right style="thick">
        <color indexed="64"/>
      </right>
      <top style="thin">
        <color indexed="64"/>
      </top>
      <bottom style="thin">
        <color indexed="64"/>
      </bottom>
      <diagonal/>
    </border>
    <border>
      <left style="thin">
        <color indexed="64"/>
      </left>
      <right/>
      <top style="double">
        <color indexed="64"/>
      </top>
      <bottom style="double">
        <color indexed="64"/>
      </bottom>
      <diagonal/>
    </border>
    <border>
      <left/>
      <right style="hair">
        <color auto="1"/>
      </right>
      <top style="double">
        <color indexed="64"/>
      </top>
      <bottom style="double">
        <color indexed="64"/>
      </bottom>
      <diagonal/>
    </border>
    <border>
      <left style="thick">
        <color indexed="64"/>
      </left>
      <right/>
      <top/>
      <bottom/>
      <diagonal/>
    </border>
    <border>
      <left style="hair">
        <color indexed="64"/>
      </left>
      <right style="thick">
        <color indexed="64"/>
      </right>
      <top style="double">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style="hair">
        <color indexed="64"/>
      </top>
      <bottom style="medium">
        <color indexed="64"/>
      </bottom>
      <diagonal/>
    </border>
    <border>
      <left style="hair">
        <color auto="1"/>
      </left>
      <right style="thick">
        <color indexed="64"/>
      </right>
      <top style="hair">
        <color indexed="64"/>
      </top>
      <bottom style="medium">
        <color indexed="64"/>
      </bottom>
      <diagonal/>
    </border>
    <border>
      <left/>
      <right style="hair">
        <color auto="1"/>
      </right>
      <top style="hair">
        <color indexed="64"/>
      </top>
      <bottom style="medium">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ck">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top style="hair">
        <color indexed="64"/>
      </top>
      <bottom style="medium">
        <color indexed="64"/>
      </bottom>
      <diagonal/>
    </border>
    <border>
      <left style="thick">
        <color indexed="64"/>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top style="thin">
        <color indexed="64"/>
      </top>
      <bottom style="thick">
        <color indexed="64"/>
      </bottom>
      <diagonal/>
    </border>
    <border>
      <left style="hair">
        <color indexed="64"/>
      </left>
      <right/>
      <top style="thin">
        <color indexed="64"/>
      </top>
      <bottom style="thick">
        <color indexed="64"/>
      </bottom>
      <diagonal/>
    </border>
    <border>
      <left/>
      <right style="thick">
        <color indexed="64"/>
      </right>
      <top style="thin">
        <color indexed="64"/>
      </top>
      <bottom style="thick">
        <color indexed="64"/>
      </bottom>
      <diagonal/>
    </border>
    <border>
      <left style="hair">
        <color auto="1"/>
      </left>
      <right/>
      <top style="thick">
        <color indexed="64"/>
      </top>
      <bottom style="thick">
        <color indexed="64"/>
      </bottom>
      <diagonal/>
    </border>
    <border>
      <left style="hair">
        <color indexed="64"/>
      </left>
      <right style="thick">
        <color indexed="64"/>
      </right>
      <top style="thick">
        <color indexed="64"/>
      </top>
      <bottom style="thick">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style="hair">
        <color indexed="64"/>
      </left>
      <right style="thin">
        <color indexed="64"/>
      </right>
      <top style="double">
        <color indexed="64"/>
      </top>
      <bottom style="thin">
        <color indexed="64"/>
      </bottom>
      <diagonal/>
    </border>
    <border>
      <left/>
      <right style="thick">
        <color indexed="64"/>
      </right>
      <top style="double">
        <color indexed="64"/>
      </top>
      <bottom/>
      <diagonal/>
    </border>
    <border>
      <left style="thick">
        <color indexed="64"/>
      </left>
      <right/>
      <top style="double">
        <color indexed="64"/>
      </top>
      <bottom style="thin">
        <color indexed="64"/>
      </bottom>
      <diagonal/>
    </border>
    <border>
      <left style="hair">
        <color indexed="64"/>
      </left>
      <right style="thick">
        <color indexed="64"/>
      </right>
      <top style="double">
        <color indexed="64"/>
      </top>
      <bottom style="thin">
        <color indexed="64"/>
      </bottom>
      <diagonal/>
    </border>
    <border>
      <left style="thin">
        <color indexed="64"/>
      </left>
      <right style="thick">
        <color indexed="64"/>
      </right>
      <top style="thin">
        <color indexed="64"/>
      </top>
      <bottom style="thin">
        <color indexed="64"/>
      </bottom>
      <diagonal/>
    </border>
    <border>
      <left/>
      <right style="hair">
        <color indexed="64"/>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ck">
        <color indexed="64"/>
      </right>
      <top style="thin">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ck">
        <color indexed="64"/>
      </right>
      <top style="double">
        <color indexed="64"/>
      </top>
      <bottom style="medium">
        <color indexed="64"/>
      </bottom>
      <diagonal/>
    </border>
    <border>
      <left style="thick">
        <color indexed="64"/>
      </left>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thick">
        <color indexed="64"/>
      </right>
      <top style="double">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s>
  <cellStyleXfs count="3">
    <xf numFmtId="0" fontId="0" fillId="0" borderId="0"/>
    <xf numFmtId="0" fontId="3" fillId="0" borderId="0"/>
    <xf numFmtId="38" fontId="4" fillId="0" borderId="0" applyFont="0" applyFill="0" applyBorder="0" applyAlignment="0" applyProtection="0">
      <alignment vertical="center"/>
    </xf>
  </cellStyleXfs>
  <cellXfs count="298">
    <xf numFmtId="0" fontId="0" fillId="0" borderId="0" xfId="0"/>
    <xf numFmtId="0" fontId="2" fillId="0" borderId="2" xfId="0" applyFont="1" applyBorder="1" applyAlignment="1" applyProtection="1">
      <alignment vertical="center"/>
      <protection locked="0"/>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0" fillId="0" borderId="0" xfId="0" applyAlignment="1">
      <alignment vertical="center"/>
    </xf>
    <xf numFmtId="0" fontId="0" fillId="0" borderId="2" xfId="0" applyBorder="1" applyAlignment="1">
      <alignment vertical="center"/>
    </xf>
    <xf numFmtId="0" fontId="2" fillId="0" borderId="2" xfId="0" applyFont="1" applyBorder="1" applyAlignment="1">
      <alignment vertical="center" shrinkToFit="1"/>
    </xf>
    <xf numFmtId="0" fontId="6" fillId="0" borderId="0" xfId="0" applyFont="1" applyAlignment="1">
      <alignment vertical="center" shrinkToFit="1"/>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center" vertical="center" shrinkToFi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center" vertical="center" wrapText="1" shrinkToFit="1"/>
    </xf>
    <xf numFmtId="0" fontId="7" fillId="0" borderId="0" xfId="0" applyFont="1" applyAlignment="1">
      <alignment vertical="center" wrapText="1" shrinkToFit="1"/>
    </xf>
    <xf numFmtId="0" fontId="7" fillId="0" borderId="0" xfId="0" applyFont="1" applyAlignment="1">
      <alignment vertical="center" shrinkToFit="1"/>
    </xf>
    <xf numFmtId="38" fontId="7" fillId="0" borderId="0" xfId="0" applyNumberFormat="1" applyFont="1" applyAlignment="1">
      <alignment vertical="center" shrinkToFit="1"/>
    </xf>
    <xf numFmtId="0" fontId="9"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left" vertical="center" shrinkToFit="1"/>
    </xf>
    <xf numFmtId="0" fontId="11" fillId="0" borderId="0" xfId="0" applyFont="1" applyAlignment="1">
      <alignment vertical="center" wrapText="1" shrinkToFit="1"/>
    </xf>
    <xf numFmtId="0" fontId="12" fillId="0" borderId="0" xfId="0" applyFont="1" applyAlignment="1">
      <alignment horizontal="right" vertical="top"/>
    </xf>
    <xf numFmtId="0" fontId="15" fillId="0" borderId="49" xfId="0" applyFont="1" applyBorder="1" applyAlignment="1">
      <alignment horizontal="center" vertical="center" shrinkToFit="1"/>
    </xf>
    <xf numFmtId="0" fontId="15" fillId="3" borderId="49" xfId="0" applyFont="1" applyFill="1" applyBorder="1" applyAlignment="1" applyProtection="1">
      <alignment horizontal="center" vertical="center" shrinkToFit="1"/>
      <protection locked="0"/>
    </xf>
    <xf numFmtId="0" fontId="15" fillId="0" borderId="49"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79" xfId="0" applyFont="1" applyBorder="1" applyAlignment="1">
      <alignment horizontal="center" vertical="center" wrapText="1"/>
    </xf>
    <xf numFmtId="0" fontId="15" fillId="0" borderId="47" xfId="0" applyFont="1" applyBorder="1" applyAlignment="1">
      <alignment horizontal="center" vertical="center" shrinkToFit="1"/>
    </xf>
    <xf numFmtId="0" fontId="15" fillId="3" borderId="47" xfId="0" applyFont="1" applyFill="1" applyBorder="1" applyAlignment="1" applyProtection="1">
      <alignment horizontal="center" vertical="center" shrinkToFit="1"/>
      <protection locked="0"/>
    </xf>
    <xf numFmtId="0" fontId="15" fillId="0" borderId="47"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81" xfId="0" applyFont="1" applyBorder="1" applyAlignment="1">
      <alignment horizontal="center" vertical="center" wrapText="1"/>
    </xf>
    <xf numFmtId="0" fontId="15" fillId="0" borderId="51" xfId="0" applyFont="1" applyBorder="1" applyAlignment="1">
      <alignment horizontal="center" vertical="center" shrinkToFit="1"/>
    </xf>
    <xf numFmtId="0" fontId="15" fillId="3" borderId="51" xfId="0" applyFont="1" applyFill="1" applyBorder="1" applyAlignment="1" applyProtection="1">
      <alignment horizontal="center" vertical="center" shrinkToFit="1"/>
      <protection locked="0"/>
    </xf>
    <xf numFmtId="0" fontId="15" fillId="0" borderId="48"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83" xfId="0" applyFont="1" applyBorder="1" applyAlignment="1">
      <alignment horizontal="center" vertical="center" wrapText="1"/>
    </xf>
    <xf numFmtId="0" fontId="15" fillId="0" borderId="50" xfId="0" applyFont="1" applyBorder="1" applyAlignment="1">
      <alignment horizontal="center" vertical="center" shrinkToFit="1"/>
    </xf>
    <xf numFmtId="0" fontId="15" fillId="3" borderId="50" xfId="0" applyFont="1" applyFill="1" applyBorder="1" applyAlignment="1" applyProtection="1">
      <alignment horizontal="center" vertical="center" shrinkToFit="1"/>
      <protection locked="0"/>
    </xf>
    <xf numFmtId="0" fontId="15" fillId="0" borderId="50" xfId="0" applyFont="1" applyBorder="1" applyAlignment="1">
      <alignment horizontal="center" vertical="center" wrapText="1"/>
    </xf>
    <xf numFmtId="0" fontId="15" fillId="0" borderId="64" xfId="0" applyFont="1" applyBorder="1" applyAlignment="1">
      <alignment horizontal="center" vertical="center" wrapText="1"/>
    </xf>
    <xf numFmtId="0" fontId="15" fillId="0" borderId="84" xfId="0" applyFont="1" applyBorder="1" applyAlignment="1">
      <alignment horizontal="center" vertical="center" wrapText="1"/>
    </xf>
    <xf numFmtId="177" fontId="15" fillId="3" borderId="50" xfId="2" applyNumberFormat="1" applyFont="1" applyFill="1" applyBorder="1" applyAlignment="1" applyProtection="1">
      <alignment horizontal="center" vertical="center" shrinkToFit="1"/>
      <protection locked="0"/>
    </xf>
    <xf numFmtId="177" fontId="15" fillId="3" borderId="51" xfId="2" applyNumberFormat="1" applyFont="1" applyFill="1" applyBorder="1" applyAlignment="1" applyProtection="1">
      <alignment horizontal="center" vertical="center" shrinkToFit="1"/>
      <protection locked="0"/>
    </xf>
    <xf numFmtId="177" fontId="15" fillId="3" borderId="69" xfId="2" applyNumberFormat="1" applyFont="1" applyFill="1" applyBorder="1" applyAlignment="1" applyProtection="1">
      <alignment horizontal="center" vertical="center" shrinkToFit="1"/>
      <protection locked="0"/>
    </xf>
    <xf numFmtId="0" fontId="15" fillId="0" borderId="52" xfId="0" applyFont="1" applyBorder="1" applyAlignment="1">
      <alignment horizontal="center" vertical="center" shrinkToFit="1"/>
    </xf>
    <xf numFmtId="177" fontId="15" fillId="3" borderId="52" xfId="2" applyNumberFormat="1"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74" xfId="0" applyFont="1" applyBorder="1" applyAlignment="1">
      <alignment horizontal="center" vertical="center" wrapText="1"/>
    </xf>
    <xf numFmtId="0" fontId="15" fillId="0" borderId="86" xfId="0" applyFont="1" applyBorder="1" applyAlignment="1">
      <alignment horizontal="center" vertical="center" wrapText="1"/>
    </xf>
    <xf numFmtId="0" fontId="15" fillId="0" borderId="107" xfId="0" applyFont="1" applyBorder="1" applyAlignment="1">
      <alignment horizontal="center" vertical="center" wrapText="1"/>
    </xf>
    <xf numFmtId="0" fontId="15" fillId="0" borderId="112" xfId="0" applyFont="1" applyBorder="1" applyAlignment="1">
      <alignment horizontal="center" vertical="center" wrapText="1"/>
    </xf>
    <xf numFmtId="0" fontId="15" fillId="0" borderId="57" xfId="0" applyFont="1" applyBorder="1" applyAlignment="1">
      <alignment horizontal="center" vertical="center" shrinkToFit="1"/>
    </xf>
    <xf numFmtId="0" fontId="15" fillId="3" borderId="57" xfId="0" applyFont="1" applyFill="1" applyBorder="1" applyAlignment="1" applyProtection="1">
      <alignment horizontal="center" vertical="center" shrinkToFit="1"/>
      <protection locked="0"/>
    </xf>
    <xf numFmtId="0" fontId="15" fillId="0" borderId="57" xfId="0" applyFont="1" applyBorder="1" applyAlignment="1">
      <alignment horizontal="center" vertical="center" wrapText="1"/>
    </xf>
    <xf numFmtId="38" fontId="15" fillId="0" borderId="54" xfId="2" applyFont="1" applyFill="1" applyBorder="1" applyAlignment="1">
      <alignment horizontal="center" vertical="center" wrapText="1"/>
    </xf>
    <xf numFmtId="38" fontId="15" fillId="0" borderId="88" xfId="2" applyFont="1" applyFill="1" applyBorder="1" applyAlignment="1">
      <alignment horizontal="center" vertical="center" wrapText="1"/>
    </xf>
    <xf numFmtId="0" fontId="15" fillId="0" borderId="56" xfId="0" applyFont="1" applyBorder="1" applyAlignment="1">
      <alignment horizontal="center" vertical="center" shrinkToFit="1"/>
    </xf>
    <xf numFmtId="0" fontId="15" fillId="3" borderId="56" xfId="0" applyFont="1" applyFill="1" applyBorder="1" applyAlignment="1" applyProtection="1">
      <alignment horizontal="center" vertical="center" shrinkToFit="1"/>
      <protection locked="0"/>
    </xf>
    <xf numFmtId="0" fontId="15" fillId="0" borderId="56" xfId="0" applyFont="1" applyBorder="1" applyAlignment="1">
      <alignment horizontal="center" vertical="center" wrapText="1"/>
    </xf>
    <xf numFmtId="38" fontId="15" fillId="0" borderId="55" xfId="2" applyFont="1" applyFill="1" applyBorder="1" applyAlignment="1">
      <alignment horizontal="center" vertical="center" wrapText="1"/>
    </xf>
    <xf numFmtId="38" fontId="15" fillId="0" borderId="90" xfId="2" applyFont="1" applyFill="1" applyBorder="1" applyAlignment="1">
      <alignment horizontal="center" vertical="center" wrapText="1"/>
    </xf>
    <xf numFmtId="0" fontId="15" fillId="3" borderId="58" xfId="0" applyFont="1" applyFill="1" applyBorder="1" applyAlignment="1" applyProtection="1">
      <alignment horizontal="center" vertical="center" shrinkToFit="1"/>
      <protection locked="0"/>
    </xf>
    <xf numFmtId="0" fontId="15" fillId="0" borderId="58" xfId="0" applyFont="1" applyBorder="1" applyAlignment="1">
      <alignment horizontal="center" vertical="center" wrapText="1"/>
    </xf>
    <xf numFmtId="38" fontId="15" fillId="0" borderId="72" xfId="2" applyFont="1" applyFill="1" applyBorder="1" applyAlignment="1">
      <alignment horizontal="center" vertical="center" wrapText="1"/>
    </xf>
    <xf numFmtId="38" fontId="15" fillId="0" borderId="91" xfId="2" applyFont="1" applyFill="1" applyBorder="1" applyAlignment="1">
      <alignment horizontal="center" vertical="center" wrapText="1"/>
    </xf>
    <xf numFmtId="0" fontId="15" fillId="0" borderId="95" xfId="0" applyFont="1" applyBorder="1" applyAlignment="1">
      <alignment horizontal="center" vertical="center" wrapText="1"/>
    </xf>
    <xf numFmtId="0" fontId="15" fillId="0" borderId="88" xfId="0" applyFont="1" applyBorder="1" applyAlignment="1">
      <alignment horizontal="center" vertical="center" wrapText="1"/>
    </xf>
    <xf numFmtId="0" fontId="17" fillId="0" borderId="90" xfId="0" applyFont="1" applyBorder="1" applyAlignment="1">
      <alignment horizontal="center" vertical="center" shrinkToFit="1"/>
    </xf>
    <xf numFmtId="0" fontId="15" fillId="0" borderId="92" xfId="0" applyFont="1" applyBorder="1" applyAlignment="1">
      <alignment horizontal="center" vertical="center" wrapText="1"/>
    </xf>
    <xf numFmtId="0" fontId="19" fillId="0" borderId="125" xfId="0" applyFont="1" applyBorder="1" applyAlignment="1">
      <alignment horizontal="center" vertical="center" wrapText="1"/>
    </xf>
    <xf numFmtId="0" fontId="15" fillId="0" borderId="130" xfId="0" applyFont="1" applyBorder="1" applyAlignment="1">
      <alignment vertical="center"/>
    </xf>
    <xf numFmtId="0" fontId="15" fillId="0" borderId="133" xfId="0" applyFont="1" applyBorder="1" applyAlignment="1">
      <alignment horizontal="center" vertical="center" wrapText="1"/>
    </xf>
    <xf numFmtId="0" fontId="15" fillId="0" borderId="5" xfId="0" applyFont="1" applyBorder="1" applyAlignment="1">
      <alignment vertical="center"/>
    </xf>
    <xf numFmtId="0" fontId="17" fillId="0" borderId="5" xfId="0" applyFont="1" applyBorder="1" applyAlignment="1">
      <alignment vertical="center"/>
    </xf>
    <xf numFmtId="0" fontId="17" fillId="0" borderId="103" xfId="0" applyFont="1" applyBorder="1" applyAlignment="1">
      <alignment vertical="center"/>
    </xf>
    <xf numFmtId="0" fontId="6" fillId="0" borderId="95" xfId="0" applyFont="1" applyBorder="1" applyAlignment="1">
      <alignment vertical="center"/>
    </xf>
    <xf numFmtId="0" fontId="15" fillId="0" borderId="9" xfId="0" applyFont="1" applyBorder="1" applyAlignment="1">
      <alignment vertical="center"/>
    </xf>
    <xf numFmtId="0" fontId="17" fillId="0" borderId="9" xfId="0" applyFont="1" applyBorder="1" applyAlignment="1">
      <alignment vertical="center"/>
    </xf>
    <xf numFmtId="0" fontId="17" fillId="0" borderId="139" xfId="0" applyFont="1" applyBorder="1" applyAlignment="1">
      <alignment vertical="center"/>
    </xf>
    <xf numFmtId="0" fontId="15" fillId="0" borderId="145" xfId="0" applyFont="1" applyBorder="1" applyAlignment="1">
      <alignment horizontal="center" vertical="center" wrapText="1"/>
    </xf>
    <xf numFmtId="0" fontId="15" fillId="0" borderId="5" xfId="0" applyFont="1" applyBorder="1" applyAlignment="1">
      <alignment horizontal="center" vertical="center"/>
    </xf>
    <xf numFmtId="0" fontId="15" fillId="0" borderId="9" xfId="0" applyFont="1" applyBorder="1" applyAlignment="1">
      <alignment horizontal="center" vertical="center"/>
    </xf>
    <xf numFmtId="0" fontId="17" fillId="0" borderId="5" xfId="0" applyFont="1" applyBorder="1" applyAlignment="1">
      <alignment horizontal="center" vertical="center"/>
    </xf>
    <xf numFmtId="0" fontId="17" fillId="0" borderId="9" xfId="0" applyFont="1" applyBorder="1" applyAlignment="1">
      <alignment horizontal="center" vertical="center"/>
    </xf>
    <xf numFmtId="0" fontId="17" fillId="0" borderId="103" xfId="0" applyFont="1" applyBorder="1" applyAlignment="1">
      <alignment horizontal="center" vertical="center"/>
    </xf>
    <xf numFmtId="0" fontId="17" fillId="0" borderId="139" xfId="0" applyFont="1" applyBorder="1" applyAlignment="1">
      <alignment horizontal="center" vertical="center"/>
    </xf>
    <xf numFmtId="0" fontId="8" fillId="0" borderId="0" xfId="0" applyFont="1" applyAlignment="1">
      <alignment horizontal="center" vertical="center"/>
    </xf>
    <xf numFmtId="0" fontId="13" fillId="0" borderId="60" xfId="0" applyFont="1" applyBorder="1" applyAlignment="1">
      <alignment horizontal="center" vertical="center"/>
    </xf>
    <xf numFmtId="0" fontId="13" fillId="0" borderId="18" xfId="0" applyFont="1" applyBorder="1" applyAlignment="1">
      <alignment horizontal="center" vertical="center"/>
    </xf>
    <xf numFmtId="0" fontId="14" fillId="2" borderId="59"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61" xfId="0" applyFont="1" applyFill="1" applyBorder="1" applyAlignment="1">
      <alignment horizontal="center" vertical="center"/>
    </xf>
    <xf numFmtId="0" fontId="13" fillId="0" borderId="104" xfId="0" applyFont="1" applyBorder="1" applyAlignment="1">
      <alignment horizontal="center" vertical="center"/>
    </xf>
    <xf numFmtId="0" fontId="13" fillId="0" borderId="105" xfId="0" applyFont="1" applyBorder="1" applyAlignment="1">
      <alignment horizontal="center" vertical="center"/>
    </xf>
    <xf numFmtId="12" fontId="14" fillId="0" borderId="59" xfId="0" quotePrefix="1" applyNumberFormat="1" applyFont="1" applyBorder="1" applyAlignment="1">
      <alignment horizontal="center" vertical="center" shrinkToFit="1"/>
    </xf>
    <xf numFmtId="12" fontId="14" fillId="0" borderId="18" xfId="0" quotePrefix="1" applyNumberFormat="1" applyFont="1" applyBorder="1" applyAlignment="1">
      <alignment horizontal="center" vertical="center" shrinkToFit="1"/>
    </xf>
    <xf numFmtId="12" fontId="14" fillId="0" borderId="19" xfId="0" quotePrefix="1" applyNumberFormat="1" applyFont="1" applyBorder="1" applyAlignment="1">
      <alignment horizontal="center" vertical="center" shrinkToFit="1"/>
    </xf>
    <xf numFmtId="0" fontId="15" fillId="0" borderId="67" xfId="0" applyFont="1" applyBorder="1" applyAlignment="1">
      <alignment horizontal="center" vertical="center" wrapText="1"/>
    </xf>
    <xf numFmtId="0" fontId="15" fillId="0" borderId="68" xfId="0" applyFont="1" applyBorder="1" applyAlignment="1">
      <alignment horizontal="center" vertical="center" wrapText="1"/>
    </xf>
    <xf numFmtId="0" fontId="16" fillId="0" borderId="68" xfId="0" applyFont="1" applyBorder="1" applyAlignment="1">
      <alignment horizontal="center" vertical="center" wrapText="1"/>
    </xf>
    <xf numFmtId="0" fontId="15" fillId="0" borderId="73" xfId="0" applyFont="1" applyBorder="1" applyAlignment="1">
      <alignment horizontal="center" vertical="center" wrapText="1"/>
    </xf>
    <xf numFmtId="0" fontId="15" fillId="0" borderId="75" xfId="0" applyFont="1" applyBorder="1" applyAlignment="1">
      <alignment horizontal="center" vertical="center" wrapText="1"/>
    </xf>
    <xf numFmtId="0" fontId="15" fillId="0" borderId="76" xfId="0" applyFont="1" applyBorder="1" applyAlignment="1">
      <alignment horizontal="center" vertical="center" wrapText="1"/>
    </xf>
    <xf numFmtId="0" fontId="15" fillId="0" borderId="77" xfId="0" applyFont="1" applyBorder="1" applyAlignment="1">
      <alignment horizontal="center" vertical="center" wrapText="1"/>
    </xf>
    <xf numFmtId="0" fontId="15" fillId="0" borderId="21" xfId="0" applyFont="1" applyBorder="1" applyAlignment="1">
      <alignment horizontal="center" vertical="center" textRotation="255" wrapText="1"/>
    </xf>
    <xf numFmtId="0" fontId="15" fillId="0" borderId="23" xfId="0" applyFont="1" applyBorder="1" applyAlignment="1">
      <alignment horizontal="center" vertical="center" textRotation="255" wrapText="1"/>
    </xf>
    <xf numFmtId="0" fontId="15" fillId="0" borderId="20" xfId="0" applyFont="1" applyBorder="1" applyAlignment="1">
      <alignment horizontal="center" vertical="center" textRotation="255" wrapText="1"/>
    </xf>
    <xf numFmtId="0" fontId="15" fillId="0" borderId="1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43" xfId="0" applyFont="1" applyBorder="1" applyAlignment="1">
      <alignment horizontal="center" vertical="center" wrapText="1"/>
    </xf>
    <xf numFmtId="0" fontId="15" fillId="2" borderId="26" xfId="0" applyFont="1" applyFill="1" applyBorder="1" applyAlignment="1">
      <alignment horizontal="center" vertical="center" wrapText="1"/>
    </xf>
    <xf numFmtId="0" fontId="15" fillId="2" borderId="35" xfId="0" applyFont="1" applyFill="1" applyBorder="1" applyAlignment="1">
      <alignment horizontal="center" vertical="center" wrapText="1"/>
    </xf>
    <xf numFmtId="38" fontId="15" fillId="0" borderId="26" xfId="2" applyFont="1" applyBorder="1" applyAlignment="1">
      <alignment horizontal="right" vertical="center" wrapText="1"/>
    </xf>
    <xf numFmtId="38" fontId="15" fillId="0" borderId="35" xfId="2" applyFont="1" applyBorder="1" applyAlignment="1">
      <alignment horizontal="right" vertical="center" wrapText="1"/>
    </xf>
    <xf numFmtId="38" fontId="15" fillId="0" borderId="24" xfId="2" applyFont="1" applyBorder="1" applyAlignment="1">
      <alignment horizontal="right" vertical="center" wrapText="1"/>
    </xf>
    <xf numFmtId="38" fontId="15" fillId="0" borderId="41" xfId="2" applyFont="1" applyBorder="1" applyAlignment="1">
      <alignment horizontal="right" vertical="center" wrapText="1"/>
    </xf>
    <xf numFmtId="38" fontId="15" fillId="2" borderId="26" xfId="2" applyFont="1" applyFill="1" applyBorder="1" applyAlignment="1">
      <alignment horizontal="right" vertical="center" shrinkToFit="1"/>
    </xf>
    <xf numFmtId="38" fontId="15" fillId="2" borderId="35" xfId="2" applyFont="1" applyFill="1" applyBorder="1" applyAlignment="1">
      <alignment horizontal="right" vertical="center" shrinkToFit="1"/>
    </xf>
    <xf numFmtId="0" fontId="15" fillId="0" borderId="25" xfId="0" applyFont="1" applyBorder="1" applyAlignment="1">
      <alignment horizontal="center" vertical="center" wrapText="1"/>
    </xf>
    <xf numFmtId="0" fontId="15" fillId="0" borderId="28" xfId="0" applyFont="1" applyBorder="1" applyAlignment="1">
      <alignment horizontal="center" vertical="center" wrapText="1"/>
    </xf>
    <xf numFmtId="0" fontId="15" fillId="2" borderId="25" xfId="0" applyFont="1" applyFill="1" applyBorder="1" applyAlignment="1">
      <alignment horizontal="center" vertical="center" wrapText="1"/>
    </xf>
    <xf numFmtId="0" fontId="15" fillId="2" borderId="44" xfId="0" applyFont="1" applyFill="1" applyBorder="1" applyAlignment="1">
      <alignment horizontal="center" vertical="center" wrapText="1"/>
    </xf>
    <xf numFmtId="38" fontId="15" fillId="0" borderId="25" xfId="2" applyFont="1" applyBorder="1" applyAlignment="1">
      <alignment horizontal="right" vertical="center" wrapText="1"/>
    </xf>
    <xf numFmtId="38" fontId="15" fillId="0" borderId="44" xfId="2" applyFont="1" applyBorder="1" applyAlignment="1">
      <alignment horizontal="right" vertical="center" wrapText="1"/>
    </xf>
    <xf numFmtId="38" fontId="15" fillId="2" borderId="25" xfId="2" applyFont="1" applyFill="1" applyBorder="1" applyAlignment="1">
      <alignment horizontal="right" vertical="center" shrinkToFit="1"/>
    </xf>
    <xf numFmtId="38" fontId="15" fillId="2" borderId="44" xfId="2" applyFont="1" applyFill="1" applyBorder="1" applyAlignment="1">
      <alignment horizontal="right" vertical="center" shrinkToFit="1"/>
    </xf>
    <xf numFmtId="0" fontId="15" fillId="0" borderId="24" xfId="0" applyFont="1" applyBorder="1" applyAlignment="1">
      <alignment horizontal="center" vertical="center" wrapText="1"/>
    </xf>
    <xf numFmtId="0" fontId="15" fillId="0" borderId="40" xfId="0" applyFont="1" applyBorder="1" applyAlignment="1">
      <alignment horizontal="center" vertical="center" wrapText="1"/>
    </xf>
    <xf numFmtId="0" fontId="15" fillId="2" borderId="24" xfId="0" applyFont="1" applyFill="1" applyBorder="1" applyAlignment="1">
      <alignment horizontal="center" vertical="center" wrapText="1"/>
    </xf>
    <xf numFmtId="0" fontId="15" fillId="2" borderId="41" xfId="0" applyFont="1" applyFill="1" applyBorder="1" applyAlignment="1">
      <alignment horizontal="center" vertical="center" wrapText="1"/>
    </xf>
    <xf numFmtId="38" fontId="15" fillId="2" borderId="24" xfId="2" applyFont="1" applyFill="1" applyBorder="1" applyAlignment="1">
      <alignment horizontal="right" vertical="center" shrinkToFit="1"/>
    </xf>
    <xf numFmtId="38" fontId="15" fillId="2" borderId="41" xfId="2" applyFont="1" applyFill="1" applyBorder="1" applyAlignment="1">
      <alignment horizontal="right" vertical="center" shrinkToFi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38" fontId="15" fillId="0" borderId="82" xfId="2" applyFont="1" applyFill="1" applyBorder="1" applyAlignment="1">
      <alignment horizontal="right" vertical="center" shrinkToFit="1"/>
    </xf>
    <xf numFmtId="38" fontId="15" fillId="0" borderId="44" xfId="2" applyFont="1" applyFill="1" applyBorder="1" applyAlignment="1">
      <alignment horizontal="right" vertical="center" shrinkToFit="1"/>
    </xf>
    <xf numFmtId="38" fontId="15" fillId="0" borderId="100" xfId="2" applyFont="1" applyFill="1" applyBorder="1" applyAlignment="1">
      <alignment horizontal="right" vertical="center" shrinkToFit="1"/>
    </xf>
    <xf numFmtId="38" fontId="15" fillId="0" borderId="78" xfId="2" applyFont="1" applyFill="1" applyBorder="1" applyAlignment="1">
      <alignment horizontal="right" vertical="center" shrinkToFit="1"/>
    </xf>
    <xf numFmtId="38" fontId="15" fillId="0" borderId="35" xfId="2" applyFont="1" applyFill="1" applyBorder="1" applyAlignment="1">
      <alignment horizontal="right" vertical="center" shrinkToFit="1"/>
    </xf>
    <xf numFmtId="38" fontId="15" fillId="0" borderId="80" xfId="2" applyFont="1" applyFill="1" applyBorder="1" applyAlignment="1">
      <alignment horizontal="right" vertical="center" shrinkToFit="1"/>
    </xf>
    <xf numFmtId="38" fontId="15" fillId="0" borderId="41" xfId="2" applyFont="1" applyFill="1" applyBorder="1" applyAlignment="1">
      <alignment horizontal="right" vertical="center" shrinkToFit="1"/>
    </xf>
    <xf numFmtId="38" fontId="15" fillId="0" borderId="98" xfId="2" applyFont="1" applyFill="1" applyBorder="1" applyAlignment="1">
      <alignment horizontal="right" vertical="center" shrinkToFit="1"/>
    </xf>
    <xf numFmtId="38" fontId="15" fillId="0" borderId="45" xfId="2" applyFont="1" applyFill="1" applyBorder="1" applyAlignment="1">
      <alignment horizontal="right" vertical="center" shrinkToFit="1"/>
    </xf>
    <xf numFmtId="38" fontId="15" fillId="0" borderId="99" xfId="2" applyFont="1" applyFill="1" applyBorder="1" applyAlignment="1">
      <alignment horizontal="right" vertical="center" shrinkToFit="1"/>
    </xf>
    <xf numFmtId="38" fontId="15" fillId="0" borderId="63" xfId="2" applyFont="1" applyFill="1" applyBorder="1" applyAlignment="1">
      <alignment horizontal="right" vertical="center" shrinkToFit="1"/>
    </xf>
    <xf numFmtId="0" fontId="15" fillId="0" borderId="7" xfId="0" applyFont="1" applyBorder="1" applyAlignment="1">
      <alignment horizontal="center" vertical="center" wrapText="1"/>
    </xf>
    <xf numFmtId="0" fontId="15" fillId="0" borderId="7" xfId="0" applyFont="1" applyBorder="1" applyAlignment="1">
      <alignment vertical="center" wrapText="1"/>
    </xf>
    <xf numFmtId="0" fontId="15" fillId="0" borderId="9"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11" xfId="0" applyFont="1" applyBorder="1" applyAlignment="1">
      <alignment vertical="center" wrapText="1"/>
    </xf>
    <xf numFmtId="0" fontId="15" fillId="0" borderId="22"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114" xfId="0" applyFont="1" applyBorder="1" applyAlignment="1">
      <alignment horizontal="right" vertical="center" wrapText="1"/>
    </xf>
    <xf numFmtId="0" fontId="15" fillId="0" borderId="115" xfId="0" applyFont="1" applyBorder="1" applyAlignment="1">
      <alignment horizontal="right" vertical="center" wrapText="1"/>
    </xf>
    <xf numFmtId="0" fontId="17" fillId="0" borderId="117" xfId="0" applyFont="1" applyBorder="1" applyAlignment="1">
      <alignment horizontal="left" vertical="center" wrapText="1"/>
    </xf>
    <xf numFmtId="0" fontId="17" fillId="0" borderId="115" xfId="0" applyFont="1" applyBorder="1" applyAlignment="1">
      <alignment horizontal="left" vertical="center" wrapText="1"/>
    </xf>
    <xf numFmtId="0" fontId="17" fillId="0" borderId="116" xfId="0" applyFont="1" applyBorder="1" applyAlignment="1">
      <alignment horizontal="left" vertical="center" wrapText="1"/>
    </xf>
    <xf numFmtId="176" fontId="15" fillId="0" borderId="106" xfId="2" applyNumberFormat="1" applyFont="1" applyFill="1" applyBorder="1" applyAlignment="1">
      <alignment horizontal="right" vertical="center" shrinkToFit="1"/>
    </xf>
    <xf numFmtId="176" fontId="15" fillId="0" borderId="0" xfId="2" applyNumberFormat="1" applyFont="1" applyFill="1" applyBorder="1" applyAlignment="1">
      <alignment horizontal="right" vertical="center" shrinkToFit="1"/>
    </xf>
    <xf numFmtId="0" fontId="15" fillId="0" borderId="108" xfId="0" applyFont="1" applyBorder="1" applyAlignment="1">
      <alignment horizontal="right" vertical="center" wrapText="1"/>
    </xf>
    <xf numFmtId="0" fontId="15" fillId="0" borderId="109" xfId="0" applyFont="1" applyBorder="1" applyAlignment="1">
      <alignment horizontal="right" vertical="center" wrapText="1"/>
    </xf>
    <xf numFmtId="0" fontId="17" fillId="0" borderId="118" xfId="0" applyFont="1" applyBorder="1" applyAlignment="1">
      <alignment horizontal="left" vertical="center" wrapText="1"/>
    </xf>
    <xf numFmtId="0" fontId="17" fillId="0" borderId="109" xfId="0" applyFont="1" applyBorder="1" applyAlignment="1">
      <alignment horizontal="left" vertical="center" wrapText="1"/>
    </xf>
    <xf numFmtId="0" fontId="17" fillId="0" borderId="110" xfId="0" applyFont="1" applyBorder="1" applyAlignment="1">
      <alignment horizontal="left" vertical="center" wrapText="1"/>
    </xf>
    <xf numFmtId="176" fontId="15" fillId="0" borderId="111" xfId="2" applyNumberFormat="1" applyFont="1" applyFill="1" applyBorder="1" applyAlignment="1">
      <alignment horizontal="right" vertical="center" shrinkToFit="1"/>
    </xf>
    <xf numFmtId="176" fontId="15" fillId="0" borderId="109" xfId="2" applyNumberFormat="1" applyFont="1" applyFill="1" applyBorder="1" applyAlignment="1">
      <alignment horizontal="right" vertical="center" shrinkToFit="1"/>
    </xf>
    <xf numFmtId="176" fontId="15" fillId="0" borderId="113" xfId="2" applyNumberFormat="1" applyFont="1" applyFill="1" applyBorder="1" applyAlignment="1">
      <alignment horizontal="right" vertical="center" shrinkToFit="1"/>
    </xf>
    <xf numFmtId="0" fontId="15" fillId="0" borderId="30" xfId="0" applyFont="1" applyBorder="1" applyAlignment="1">
      <alignment horizontal="center" vertical="center" wrapText="1"/>
    </xf>
    <xf numFmtId="0" fontId="15" fillId="0" borderId="29" xfId="0" applyFont="1" applyBorder="1" applyAlignment="1">
      <alignment horizontal="center" vertical="center" wrapText="1"/>
    </xf>
    <xf numFmtId="38" fontId="15" fillId="2" borderId="30" xfId="2" applyFont="1" applyFill="1" applyBorder="1" applyAlignment="1">
      <alignment horizontal="right" vertical="center" shrinkToFit="1"/>
    </xf>
    <xf numFmtId="38" fontId="15" fillId="2" borderId="46" xfId="2" applyFont="1" applyFill="1" applyBorder="1" applyAlignment="1">
      <alignment horizontal="right" vertical="center" shrinkToFit="1"/>
    </xf>
    <xf numFmtId="38" fontId="15" fillId="0" borderId="85" xfId="2" applyFont="1" applyFill="1" applyBorder="1" applyAlignment="1">
      <alignment horizontal="right" vertical="center" shrinkToFit="1"/>
    </xf>
    <xf numFmtId="38" fontId="15" fillId="0" borderId="46" xfId="2" applyFont="1" applyFill="1" applyBorder="1" applyAlignment="1">
      <alignment horizontal="right" vertical="center" shrinkToFit="1"/>
    </xf>
    <xf numFmtId="38" fontId="15" fillId="0" borderId="101" xfId="2" applyFont="1" applyFill="1" applyBorder="1" applyAlignment="1">
      <alignment horizontal="right" vertical="center" shrinkToFi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8" xfId="0" applyFont="1" applyBorder="1" applyAlignment="1">
      <alignment horizontal="justify" vertical="center" wrapText="1"/>
    </xf>
    <xf numFmtId="0" fontId="15" fillId="0" borderId="7" xfId="0" applyFont="1" applyBorder="1" applyAlignment="1">
      <alignment horizontal="justify" vertical="center" wrapText="1"/>
    </xf>
    <xf numFmtId="0" fontId="15" fillId="0" borderId="9" xfId="0" applyFont="1" applyBorder="1" applyAlignment="1">
      <alignment horizontal="justify" vertical="center" wrapText="1"/>
    </xf>
    <xf numFmtId="0" fontId="15" fillId="0" borderId="12" xfId="0" applyFont="1" applyBorder="1" applyAlignment="1">
      <alignment horizontal="justify" vertical="center" wrapText="1"/>
    </xf>
    <xf numFmtId="0" fontId="15" fillId="0" borderId="0" xfId="0" applyFont="1" applyAlignment="1">
      <alignment horizontal="justify" vertical="center" wrapText="1"/>
    </xf>
    <xf numFmtId="0" fontId="15" fillId="0" borderId="13" xfId="0" applyFont="1" applyBorder="1" applyAlignment="1">
      <alignment horizontal="justify" vertical="center" wrapText="1"/>
    </xf>
    <xf numFmtId="0" fontId="15" fillId="0" borderId="15" xfId="0" applyFont="1" applyBorder="1" applyAlignment="1">
      <alignment horizontal="justify" vertical="center" wrapText="1"/>
    </xf>
    <xf numFmtId="0" fontId="15" fillId="0" borderId="39" xfId="0" applyFont="1" applyBorder="1" applyAlignment="1">
      <alignment horizontal="justify" vertical="center" wrapText="1"/>
    </xf>
    <xf numFmtId="0" fontId="15" fillId="0" borderId="16" xfId="0" applyFont="1" applyBorder="1" applyAlignment="1">
      <alignment horizontal="justify" vertical="center" wrapText="1"/>
    </xf>
    <xf numFmtId="38" fontId="15" fillId="2" borderId="3" xfId="2" applyFont="1" applyFill="1" applyBorder="1" applyAlignment="1">
      <alignment horizontal="right" vertical="center" shrinkToFit="1"/>
    </xf>
    <xf numFmtId="38" fontId="15" fillId="2" borderId="4" xfId="2" applyFont="1" applyFill="1" applyBorder="1" applyAlignment="1">
      <alignment horizontal="right" vertical="center" shrinkToFit="1"/>
    </xf>
    <xf numFmtId="38" fontId="15" fillId="0" borderId="89" xfId="2" applyFont="1" applyFill="1" applyBorder="1" applyAlignment="1">
      <alignment horizontal="right" vertical="center" shrinkToFit="1"/>
    </xf>
    <xf numFmtId="38" fontId="15" fillId="0" borderId="4" xfId="2" applyFont="1" applyFill="1" applyBorder="1" applyAlignment="1">
      <alignment horizontal="right" vertical="center" shrinkToFit="1"/>
    </xf>
    <xf numFmtId="0" fontId="15" fillId="0" borderId="3"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5" xfId="0" applyFont="1" applyBorder="1" applyAlignment="1">
      <alignment horizontal="justify" vertical="center" wrapText="1"/>
    </xf>
    <xf numFmtId="38" fontId="15" fillId="2" borderId="3" xfId="2" applyFont="1" applyFill="1" applyBorder="1" applyAlignment="1" applyProtection="1">
      <alignment horizontal="center" vertical="center" wrapText="1"/>
      <protection locked="0"/>
    </xf>
    <xf numFmtId="38" fontId="15" fillId="2" borderId="4" xfId="2" applyFont="1" applyFill="1" applyBorder="1" applyAlignment="1" applyProtection="1">
      <alignment horizontal="center" vertical="center" wrapText="1"/>
      <protection locked="0"/>
    </xf>
    <xf numFmtId="38" fontId="15" fillId="3" borderId="3" xfId="2" applyFont="1" applyFill="1" applyBorder="1" applyAlignment="1" applyProtection="1">
      <alignment horizontal="right" vertical="center" wrapText="1"/>
      <protection locked="0"/>
    </xf>
    <xf numFmtId="38" fontId="15" fillId="3" borderId="4" xfId="2" applyFont="1" applyFill="1" applyBorder="1" applyAlignment="1" applyProtection="1">
      <alignment horizontal="right" vertical="center" wrapText="1"/>
      <protection locked="0"/>
    </xf>
    <xf numFmtId="38" fontId="15" fillId="0" borderId="87" xfId="2" applyFont="1" applyFill="1" applyBorder="1" applyAlignment="1">
      <alignment horizontal="right" vertical="center" shrinkToFit="1"/>
    </xf>
    <xf numFmtId="38" fontId="15" fillId="0" borderId="17" xfId="2" applyFont="1" applyFill="1" applyBorder="1" applyAlignment="1">
      <alignment horizontal="right" vertical="center" shrinkToFit="1"/>
    </xf>
    <xf numFmtId="0" fontId="15" fillId="0" borderId="32" xfId="0" applyFont="1" applyBorder="1" applyAlignment="1">
      <alignment horizontal="justify" vertical="center" wrapText="1"/>
    </xf>
    <xf numFmtId="0" fontId="15" fillId="0" borderId="17" xfId="0" applyFont="1" applyBorder="1" applyAlignment="1">
      <alignment horizontal="justify" vertical="center" wrapText="1"/>
    </xf>
    <xf numFmtId="0" fontId="15" fillId="0" borderId="33" xfId="0" applyFont="1" applyBorder="1" applyAlignment="1">
      <alignment horizontal="justify" vertical="center" wrapText="1"/>
    </xf>
    <xf numFmtId="38" fontId="15" fillId="2" borderId="32" xfId="2" applyFont="1" applyFill="1" applyBorder="1" applyAlignment="1" applyProtection="1">
      <alignment horizontal="center" vertical="center" wrapText="1"/>
      <protection locked="0"/>
    </xf>
    <xf numFmtId="38" fontId="15" fillId="2" borderId="17" xfId="2" applyFont="1" applyFill="1" applyBorder="1" applyAlignment="1" applyProtection="1">
      <alignment horizontal="center" vertical="center" wrapText="1"/>
      <protection locked="0"/>
    </xf>
    <xf numFmtId="38" fontId="15" fillId="3" borderId="32" xfId="2" applyFont="1" applyFill="1" applyBorder="1" applyAlignment="1" applyProtection="1">
      <alignment horizontal="right" vertical="center" wrapText="1"/>
      <protection locked="0"/>
    </xf>
    <xf numFmtId="38" fontId="15" fillId="3" borderId="17" xfId="2" applyFont="1" applyFill="1" applyBorder="1" applyAlignment="1" applyProtection="1">
      <alignment horizontal="right" vertical="center" wrapText="1"/>
      <protection locked="0"/>
    </xf>
    <xf numFmtId="38" fontId="15" fillId="2" borderId="32" xfId="2" applyFont="1" applyFill="1" applyBorder="1" applyAlignment="1">
      <alignment horizontal="right" vertical="center" shrinkToFit="1"/>
    </xf>
    <xf numFmtId="38" fontId="15" fillId="2" borderId="17" xfId="2" applyFont="1" applyFill="1" applyBorder="1" applyAlignment="1">
      <alignment horizontal="right" vertical="center" shrinkToFit="1"/>
    </xf>
    <xf numFmtId="38" fontId="15" fillId="0" borderId="129" xfId="0" applyNumberFormat="1" applyFont="1" applyBorder="1" applyAlignment="1">
      <alignment horizontal="center" vertical="center"/>
    </xf>
    <xf numFmtId="0" fontId="15" fillId="0" borderId="129" xfId="0" applyFont="1" applyBorder="1" applyAlignment="1">
      <alignment horizontal="center" vertical="center"/>
    </xf>
    <xf numFmtId="0" fontId="17" fillId="0" borderId="129" xfId="0" applyFont="1" applyBorder="1" applyAlignment="1">
      <alignment horizontal="right" vertical="center"/>
    </xf>
    <xf numFmtId="0" fontId="17" fillId="0" borderId="131" xfId="0" applyFont="1" applyBorder="1" applyAlignment="1">
      <alignment horizontal="right" vertical="center"/>
    </xf>
    <xf numFmtId="176" fontId="15" fillId="0" borderId="132" xfId="2" applyNumberFormat="1" applyFont="1" applyFill="1" applyBorder="1" applyAlignment="1">
      <alignment horizontal="right" vertical="center" shrinkToFit="1"/>
    </xf>
    <xf numFmtId="176" fontId="15" fillId="0" borderId="127" xfId="2" applyNumberFormat="1" applyFont="1" applyFill="1" applyBorder="1" applyAlignment="1">
      <alignment horizontal="right" vertical="center" shrinkToFit="1"/>
    </xf>
    <xf numFmtId="0" fontId="15" fillId="0" borderId="2" xfId="0" applyFont="1" applyBorder="1" applyAlignment="1">
      <alignment horizontal="center" vertical="center"/>
    </xf>
    <xf numFmtId="0" fontId="15" fillId="0" borderId="134" xfId="0" applyFont="1" applyBorder="1" applyAlignment="1">
      <alignment horizontal="center" vertical="center"/>
    </xf>
    <xf numFmtId="176" fontId="15" fillId="0" borderId="135" xfId="2" applyNumberFormat="1" applyFont="1" applyFill="1" applyBorder="1" applyAlignment="1">
      <alignment horizontal="right" vertical="center" shrinkToFit="1"/>
    </xf>
    <xf numFmtId="0" fontId="15" fillId="0" borderId="140" xfId="0" applyFont="1" applyBorder="1" applyAlignment="1">
      <alignment horizontal="right" vertical="center" wrapText="1"/>
    </xf>
    <xf numFmtId="0" fontId="15" fillId="0" borderId="141" xfId="0" applyFont="1" applyBorder="1" applyAlignment="1">
      <alignment horizontal="right" vertical="center" wrapText="1"/>
    </xf>
    <xf numFmtId="0" fontId="15" fillId="0" borderId="142" xfId="0" applyFont="1" applyBorder="1" applyAlignment="1">
      <alignment horizontal="right" vertical="center" wrapText="1"/>
    </xf>
    <xf numFmtId="176" fontId="15" fillId="0" borderId="143" xfId="2" applyNumberFormat="1" applyFont="1" applyFill="1" applyBorder="1" applyAlignment="1">
      <alignment horizontal="right" vertical="center" shrinkToFit="1"/>
    </xf>
    <xf numFmtId="176" fontId="15" fillId="0" borderId="141" xfId="2" applyNumberFormat="1" applyFont="1" applyFill="1" applyBorder="1" applyAlignment="1">
      <alignment horizontal="right" vertical="center" shrinkToFit="1"/>
    </xf>
    <xf numFmtId="176" fontId="15" fillId="0" borderId="144" xfId="2" applyNumberFormat="1" applyFont="1" applyFill="1" applyBorder="1" applyAlignment="1">
      <alignment horizontal="right" vertical="center" shrinkToFit="1"/>
    </xf>
    <xf numFmtId="0" fontId="15" fillId="0" borderId="21" xfId="0" applyFont="1" applyBorder="1" applyAlignment="1">
      <alignment horizontal="center" vertical="center" textRotation="255"/>
    </xf>
    <xf numFmtId="0" fontId="15" fillId="0" borderId="23"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17" xfId="0" applyFont="1" applyBorder="1" applyAlignment="1">
      <alignment horizontal="left" vertical="center"/>
    </xf>
    <xf numFmtId="0" fontId="15" fillId="0" borderId="97" xfId="0" applyFont="1" applyBorder="1" applyAlignment="1">
      <alignment horizontal="left" vertical="center"/>
    </xf>
    <xf numFmtId="38" fontId="15" fillId="2" borderId="93" xfId="2" applyFont="1" applyFill="1" applyBorder="1" applyAlignment="1">
      <alignment horizontal="right" vertical="center" shrinkToFit="1"/>
    </xf>
    <xf numFmtId="38" fontId="15" fillId="2" borderId="70" xfId="2" applyFont="1" applyFill="1" applyBorder="1" applyAlignment="1">
      <alignment horizontal="right" vertical="center" shrinkToFit="1"/>
    </xf>
    <xf numFmtId="0" fontId="15" fillId="0" borderId="4" xfId="0" applyFont="1" applyBorder="1" applyAlignment="1">
      <alignment horizontal="left" vertical="center"/>
    </xf>
    <xf numFmtId="0" fontId="15" fillId="0" borderId="103" xfId="0" applyFont="1" applyBorder="1" applyAlignment="1">
      <alignment horizontal="left" vertical="center"/>
    </xf>
    <xf numFmtId="38" fontId="15" fillId="2" borderId="94" xfId="2" applyFont="1" applyFill="1" applyBorder="1" applyAlignment="1">
      <alignment horizontal="right" vertical="center" shrinkToFit="1"/>
    </xf>
    <xf numFmtId="38" fontId="15" fillId="2" borderId="2" xfId="2" applyFont="1" applyFill="1" applyBorder="1" applyAlignment="1">
      <alignment horizontal="right" vertical="center" shrinkToFit="1"/>
    </xf>
    <xf numFmtId="0" fontId="15" fillId="0" borderId="31" xfId="0" applyFont="1" applyBorder="1" applyAlignment="1">
      <alignment horizontal="center" vertical="center" textRotation="255" wrapText="1"/>
    </xf>
    <xf numFmtId="0" fontId="15" fillId="0" borderId="34" xfId="0" applyFont="1" applyBorder="1" applyAlignment="1">
      <alignment horizontal="center" vertical="center" textRotation="255" wrapText="1"/>
    </xf>
    <xf numFmtId="0" fontId="15" fillId="0" borderId="137" xfId="0" applyFont="1" applyBorder="1" applyAlignment="1">
      <alignment horizontal="right" vertical="center"/>
    </xf>
    <xf numFmtId="0" fontId="15" fillId="0" borderId="137" xfId="0" applyFont="1" applyFill="1" applyBorder="1" applyAlignment="1">
      <alignment horizontal="center" vertical="center"/>
    </xf>
    <xf numFmtId="0" fontId="15" fillId="0" borderId="138" xfId="0" applyFont="1" applyFill="1" applyBorder="1" applyAlignment="1">
      <alignment horizontal="center" vertical="center"/>
    </xf>
    <xf numFmtId="0" fontId="17" fillId="0" borderId="137" xfId="0" applyFont="1" applyFill="1" applyBorder="1" applyAlignment="1">
      <alignment horizontal="center" vertical="center"/>
    </xf>
    <xf numFmtId="0" fontId="17" fillId="0" borderId="138" xfId="0" applyFont="1" applyFill="1" applyBorder="1" applyAlignment="1">
      <alignment horizontal="center" vertical="center"/>
    </xf>
    <xf numFmtId="0" fontId="15" fillId="0" borderId="2" xfId="0" applyFont="1" applyBorder="1" applyAlignment="1">
      <alignment horizontal="right" vertical="center" wrapText="1" shrinkToFit="1"/>
    </xf>
    <xf numFmtId="0" fontId="15" fillId="0" borderId="2" xfId="0" applyFont="1" applyBorder="1" applyAlignment="1">
      <alignment horizontal="right" vertical="center" shrinkToFit="1"/>
    </xf>
    <xf numFmtId="0" fontId="15" fillId="0" borderId="2" xfId="0" applyFont="1" applyFill="1" applyBorder="1" applyAlignment="1">
      <alignment horizontal="center" vertical="center"/>
    </xf>
    <xf numFmtId="0" fontId="15" fillId="0" borderId="136"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136" xfId="0" applyFont="1" applyFill="1" applyBorder="1" applyAlignment="1">
      <alignment horizontal="center" vertical="center"/>
    </xf>
    <xf numFmtId="0" fontId="15" fillId="0" borderId="126" xfId="0" applyFont="1" applyBorder="1" applyAlignment="1">
      <alignment horizontal="right" vertical="center" shrinkToFit="1"/>
    </xf>
    <xf numFmtId="0" fontId="15" fillId="0" borderId="127" xfId="0" applyFont="1" applyBorder="1" applyAlignment="1">
      <alignment horizontal="right" vertical="center" shrinkToFit="1"/>
    </xf>
    <xf numFmtId="0" fontId="15" fillId="0" borderId="128" xfId="0" applyFont="1" applyBorder="1" applyAlignment="1">
      <alignment horizontal="right" vertical="center" shrinkToFit="1"/>
    </xf>
    <xf numFmtId="0" fontId="17" fillId="0" borderId="0" xfId="0" applyFont="1" applyAlignment="1">
      <alignment horizontal="left" vertical="center" wrapText="1"/>
    </xf>
    <xf numFmtId="0" fontId="15" fillId="0" borderId="121" xfId="0" applyFont="1" applyBorder="1" applyAlignment="1">
      <alignment horizontal="center" vertical="center" wrapText="1"/>
    </xf>
    <xf numFmtId="0" fontId="15" fillId="0" borderId="71" xfId="0" applyFont="1" applyBorder="1" applyAlignment="1">
      <alignment horizontal="center" vertical="center" wrapText="1"/>
    </xf>
    <xf numFmtId="0" fontId="17" fillId="0" borderId="122" xfId="0" applyFont="1" applyBorder="1" applyAlignment="1">
      <alignment horizontal="left" vertical="center" wrapText="1"/>
    </xf>
    <xf numFmtId="0" fontId="17" fillId="0" borderId="71" xfId="0" applyFont="1" applyBorder="1" applyAlignment="1">
      <alignment horizontal="left" vertical="center" wrapText="1"/>
    </xf>
    <xf numFmtId="0" fontId="17" fillId="0" borderId="123" xfId="0" applyFont="1" applyBorder="1" applyAlignment="1">
      <alignment horizontal="left" vertical="center" wrapText="1"/>
    </xf>
    <xf numFmtId="38" fontId="15" fillId="0" borderId="7" xfId="2" applyFont="1" applyBorder="1" applyAlignment="1">
      <alignment horizontal="right" vertical="center" shrinkToFit="1"/>
    </xf>
    <xf numFmtId="0" fontId="18" fillId="0" borderId="36" xfId="0" applyFont="1" applyBorder="1" applyAlignment="1">
      <alignment horizontal="center" vertical="center" wrapText="1"/>
    </xf>
    <xf numFmtId="0" fontId="18" fillId="0" borderId="38" xfId="0" applyFont="1" applyBorder="1" applyAlignment="1">
      <alignment horizontal="center" vertical="center" wrapText="1"/>
    </xf>
    <xf numFmtId="0" fontId="15" fillId="0" borderId="124" xfId="0" applyFont="1" applyBorder="1" applyAlignment="1">
      <alignment horizontal="left" vertical="center" wrapText="1"/>
    </xf>
    <xf numFmtId="0" fontId="15" fillId="0" borderId="38" xfId="0" applyFont="1" applyBorder="1" applyAlignment="1">
      <alignment horizontal="left" vertical="center" wrapText="1"/>
    </xf>
    <xf numFmtId="0" fontId="15" fillId="0" borderId="37" xfId="0" applyFont="1" applyBorder="1" applyAlignment="1">
      <alignment horizontal="left" vertical="center" wrapText="1"/>
    </xf>
    <xf numFmtId="38" fontId="19" fillId="0" borderId="36" xfId="2" applyFont="1" applyFill="1" applyBorder="1" applyAlignment="1">
      <alignment horizontal="right" vertical="center" shrinkToFit="1"/>
    </xf>
    <xf numFmtId="38" fontId="19" fillId="0" borderId="38" xfId="2" applyFont="1" applyFill="1" applyBorder="1" applyAlignment="1">
      <alignment horizontal="right" vertical="center" shrinkToFit="1"/>
    </xf>
    <xf numFmtId="38" fontId="15" fillId="0" borderId="119" xfId="2" applyFont="1" applyFill="1" applyBorder="1" applyAlignment="1">
      <alignment horizontal="right" vertical="center" shrinkToFit="1"/>
    </xf>
    <xf numFmtId="38" fontId="15" fillId="0" borderId="120" xfId="2" applyFont="1" applyFill="1" applyBorder="1" applyAlignment="1">
      <alignment horizontal="right" vertical="center" shrinkToFit="1"/>
    </xf>
    <xf numFmtId="38" fontId="15" fillId="0" borderId="102" xfId="2" applyFont="1" applyFill="1" applyBorder="1" applyAlignment="1">
      <alignment horizontal="right" vertical="center" shrinkToFit="1"/>
    </xf>
    <xf numFmtId="38" fontId="15" fillId="0" borderId="111" xfId="2" applyFont="1" applyFill="1" applyBorder="1" applyAlignment="1">
      <alignment horizontal="right" vertical="center" shrinkToFit="1"/>
    </xf>
    <xf numFmtId="38" fontId="15" fillId="0" borderId="109" xfId="2" applyFont="1" applyFill="1" applyBorder="1" applyAlignment="1">
      <alignment horizontal="right" vertical="center" shrinkToFit="1"/>
    </xf>
    <xf numFmtId="38" fontId="15" fillId="0" borderId="113" xfId="2" applyFont="1" applyFill="1" applyBorder="1" applyAlignment="1">
      <alignment horizontal="right" vertical="center" shrinkToFit="1"/>
    </xf>
    <xf numFmtId="0" fontId="15" fillId="0" borderId="42" xfId="0" applyFont="1" applyBorder="1" applyAlignment="1">
      <alignment horizontal="center" vertical="center" wrapText="1"/>
    </xf>
    <xf numFmtId="0" fontId="15" fillId="0" borderId="17" xfId="0" applyFont="1" applyBorder="1" applyAlignment="1">
      <alignment horizontal="center" vertical="center" wrapText="1"/>
    </xf>
    <xf numFmtId="0" fontId="17" fillId="0" borderId="54" xfId="0" applyFont="1" applyBorder="1" applyAlignment="1">
      <alignment horizontal="left" vertical="center" wrapText="1"/>
    </xf>
    <xf numFmtId="0" fontId="17" fillId="0" borderId="17" xfId="0" applyFont="1" applyBorder="1" applyAlignment="1">
      <alignment horizontal="left" vertical="center" wrapText="1"/>
    </xf>
    <xf numFmtId="0" fontId="17" fillId="0" borderId="97" xfId="0" applyFont="1" applyBorder="1" applyAlignment="1">
      <alignment horizontal="left" vertical="center" wrapText="1"/>
    </xf>
    <xf numFmtId="38" fontId="15" fillId="0" borderId="96" xfId="2" applyFont="1" applyFill="1" applyBorder="1" applyAlignment="1">
      <alignment horizontal="right" vertical="center" shrinkToFit="1"/>
    </xf>
    <xf numFmtId="38" fontId="15" fillId="0" borderId="1" xfId="2" applyFont="1" applyFill="1" applyBorder="1" applyAlignment="1">
      <alignment horizontal="right" vertical="center" shrinkToFit="1"/>
    </xf>
    <xf numFmtId="38" fontId="15" fillId="0" borderId="146" xfId="2" applyFont="1" applyBorder="1" applyAlignment="1">
      <alignment horizontal="right" vertical="center" wrapText="1"/>
    </xf>
    <xf numFmtId="38" fontId="15" fillId="0" borderId="147" xfId="2" applyFont="1" applyBorder="1" applyAlignment="1">
      <alignment horizontal="right" vertical="center" wrapText="1"/>
    </xf>
    <xf numFmtId="38" fontId="15" fillId="0" borderId="148" xfId="2" applyFont="1" applyBorder="1" applyAlignment="1">
      <alignment horizontal="right" vertical="center" wrapText="1"/>
    </xf>
    <xf numFmtId="38" fontId="15" fillId="0" borderId="63" xfId="2" applyFont="1" applyBorder="1" applyAlignment="1">
      <alignment horizontal="right" vertical="center" wrapText="1"/>
    </xf>
    <xf numFmtId="38" fontId="15" fillId="0" borderId="129" xfId="0" applyNumberFormat="1" applyFont="1" applyBorder="1" applyAlignment="1">
      <alignment horizontal="right" vertical="center"/>
    </xf>
    <xf numFmtId="0" fontId="15" fillId="0" borderId="129" xfId="0" applyFont="1" applyBorder="1" applyAlignment="1">
      <alignment horizontal="right" vertical="center"/>
    </xf>
    <xf numFmtId="0" fontId="17" fillId="0" borderId="129" xfId="0" applyFont="1" applyBorder="1" applyAlignment="1">
      <alignment horizontal="center" vertical="center"/>
    </xf>
    <xf numFmtId="0" fontId="17" fillId="0" borderId="131" xfId="0" applyFont="1" applyBorder="1" applyAlignment="1">
      <alignment horizontal="center" vertical="center"/>
    </xf>
    <xf numFmtId="38" fontId="15" fillId="0" borderId="137" xfId="2" applyFont="1" applyFill="1" applyBorder="1" applyAlignment="1">
      <alignment horizontal="right" vertical="center"/>
    </xf>
    <xf numFmtId="38" fontId="15" fillId="0" borderId="138" xfId="2" applyFont="1" applyFill="1" applyBorder="1" applyAlignment="1">
      <alignment horizontal="right" vertical="center"/>
    </xf>
    <xf numFmtId="38" fontId="15" fillId="0" borderId="2" xfId="2" applyFont="1" applyFill="1" applyBorder="1" applyAlignment="1">
      <alignment horizontal="right" vertical="center"/>
    </xf>
    <xf numFmtId="38" fontId="15" fillId="0" borderId="136" xfId="2" applyFont="1" applyFill="1" applyBorder="1" applyAlignment="1">
      <alignment horizontal="right" vertical="center"/>
    </xf>
    <xf numFmtId="0" fontId="15" fillId="0" borderId="126" xfId="0" applyFont="1" applyBorder="1" applyAlignment="1">
      <alignment horizontal="center" vertical="center" shrinkToFit="1"/>
    </xf>
    <xf numFmtId="0" fontId="15" fillId="0" borderId="127" xfId="0" applyFont="1" applyBorder="1" applyAlignment="1">
      <alignment horizontal="center" vertical="center" shrinkToFit="1"/>
    </xf>
    <xf numFmtId="0" fontId="15" fillId="0" borderId="128" xfId="0" applyFont="1" applyBorder="1" applyAlignment="1">
      <alignment horizontal="center" vertical="center" shrinkToFit="1"/>
    </xf>
  </cellXfs>
  <cellStyles count="3">
    <cellStyle name="桁区切り" xfId="2" builtinId="6"/>
    <cellStyle name="標準" xfId="0" builtinId="0"/>
    <cellStyle name="標準 2" xfId="1" xr:uid="{00000000-0005-0000-0000-000004000000}"/>
  </cellStyles>
  <dxfs count="0"/>
  <tableStyles count="0" defaultTableStyle="TableStyleMedium2" defaultPivotStyle="PivotStyleMedium9"/>
  <colors>
    <mruColors>
      <color rgb="FFFFFF99"/>
      <color rgb="FFFFFFCC"/>
      <color rgb="FF99CCFF"/>
      <color rgb="FFCCECFF"/>
      <color rgb="FFFCE4D6"/>
      <color rgb="FFCCFF99"/>
      <color rgb="FFFCDA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B3:F8"/>
  <sheetViews>
    <sheetView workbookViewId="0">
      <selection activeCell="B3" sqref="B3"/>
    </sheetView>
  </sheetViews>
  <sheetFormatPr defaultColWidth="9" defaultRowHeight="13.5" x14ac:dyDescent="0.15"/>
  <cols>
    <col min="1" max="1" width="9" style="4"/>
    <col min="2" max="2" width="13.125" style="4" bestFit="1" customWidth="1"/>
    <col min="3" max="16384" width="9" style="4"/>
  </cols>
  <sheetData>
    <row r="3" spans="2:6" ht="14.25" x14ac:dyDescent="0.15">
      <c r="B3" s="2" t="s">
        <v>6</v>
      </c>
      <c r="C3" s="3">
        <v>2</v>
      </c>
      <c r="D3" s="3">
        <v>3</v>
      </c>
      <c r="E3" s="3">
        <v>4</v>
      </c>
      <c r="F3" s="3">
        <v>5</v>
      </c>
    </row>
    <row r="4" spans="2:6" ht="14.25" x14ac:dyDescent="0.15">
      <c r="B4" s="5"/>
      <c r="C4" s="1" t="b">
        <v>1</v>
      </c>
      <c r="D4" s="1" t="b">
        <v>0</v>
      </c>
      <c r="E4" s="1" t="b">
        <v>1</v>
      </c>
      <c r="F4" s="1" t="b">
        <v>0</v>
      </c>
    </row>
    <row r="7" spans="2:6" ht="14.25" x14ac:dyDescent="0.15">
      <c r="B7" s="6" t="s">
        <v>7</v>
      </c>
      <c r="C7" s="6" t="s">
        <v>8</v>
      </c>
      <c r="D7" s="6" t="s">
        <v>9</v>
      </c>
    </row>
    <row r="8" spans="2:6" ht="14.25" x14ac:dyDescent="0.15">
      <c r="B8" s="5"/>
      <c r="C8" s="1" t="b">
        <v>0</v>
      </c>
      <c r="D8" s="1" t="b">
        <v>0</v>
      </c>
    </row>
  </sheetData>
  <sheetProtection selectLockedCells="1" selectUnlockedCell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46156-C38B-4CBE-A65C-CAD215DD5FA2}">
  <sheetPr>
    <pageSetUpPr fitToPage="1"/>
  </sheetPr>
  <dimension ref="A1:AA42"/>
  <sheetViews>
    <sheetView showZeros="0" tabSelected="1" view="pageBreakPreview" topLeftCell="A32" zoomScaleNormal="100" zoomScaleSheetLayoutView="100" workbookViewId="0">
      <selection activeCell="X41" sqref="X41:Z41"/>
    </sheetView>
  </sheetViews>
  <sheetFormatPr defaultColWidth="4" defaultRowHeight="19.5" customHeight="1" x14ac:dyDescent="0.15"/>
  <cols>
    <col min="1" max="6" width="4" style="8"/>
    <col min="7" max="7" width="3.125" style="8" customWidth="1"/>
    <col min="8" max="10" width="4" style="8" customWidth="1"/>
    <col min="11" max="11" width="4" style="7"/>
    <col min="12" max="12" width="4" style="8"/>
    <col min="13" max="13" width="4" style="8" customWidth="1"/>
    <col min="14" max="14" width="4" style="8"/>
    <col min="15" max="15" width="4" style="7"/>
    <col min="16" max="19" width="4" style="8"/>
    <col min="20" max="22" width="4" style="7"/>
    <col min="23" max="23" width="4" style="8"/>
    <col min="24" max="27" width="4" style="8" customWidth="1"/>
    <col min="28" max="16384" width="4" style="8"/>
  </cols>
  <sheetData>
    <row r="1" spans="1:27" s="12" customFormat="1" ht="15.75" customHeight="1" x14ac:dyDescent="0.15">
      <c r="A1" s="12" t="s">
        <v>81</v>
      </c>
      <c r="B1" s="11"/>
      <c r="C1" s="11"/>
      <c r="D1" s="11"/>
      <c r="E1" s="11"/>
      <c r="F1" s="11"/>
      <c r="G1" s="11"/>
      <c r="H1" s="11"/>
      <c r="I1" s="13"/>
      <c r="J1" s="13"/>
      <c r="K1" s="15"/>
      <c r="L1" s="14"/>
      <c r="M1" s="14"/>
      <c r="N1" s="14"/>
      <c r="O1" s="15"/>
      <c r="P1" s="14"/>
      <c r="Q1" s="14"/>
      <c r="R1" s="14"/>
      <c r="S1" s="20"/>
      <c r="T1" s="16"/>
      <c r="U1" s="16"/>
      <c r="V1" s="16"/>
      <c r="AA1" s="21"/>
    </row>
    <row r="2" spans="1:27" s="17" customFormat="1" ht="14.25" x14ac:dyDescent="0.15">
      <c r="A2" s="87" t="s">
        <v>57</v>
      </c>
      <c r="B2" s="87"/>
      <c r="C2" s="87"/>
      <c r="D2" s="87"/>
      <c r="E2" s="87"/>
      <c r="F2" s="87"/>
      <c r="G2" s="87"/>
      <c r="H2" s="87"/>
      <c r="I2" s="87"/>
      <c r="J2" s="87"/>
      <c r="K2" s="87"/>
      <c r="L2" s="87"/>
      <c r="M2" s="87"/>
      <c r="N2" s="87"/>
      <c r="O2" s="87"/>
      <c r="P2" s="87"/>
      <c r="Q2" s="87"/>
      <c r="R2" s="87"/>
      <c r="S2" s="87"/>
      <c r="T2" s="87"/>
      <c r="U2" s="87"/>
      <c r="V2" s="87"/>
      <c r="W2" s="87"/>
      <c r="X2" s="87"/>
      <c r="Y2" s="87"/>
      <c r="Z2" s="87"/>
      <c r="AA2" s="87"/>
    </row>
    <row r="3" spans="1:27" s="18" customFormat="1" ht="14.25" thickBot="1" x14ac:dyDescent="0.2">
      <c r="K3" s="19"/>
      <c r="O3" s="19"/>
      <c r="T3" s="19"/>
      <c r="U3" s="19"/>
      <c r="V3" s="19"/>
    </row>
    <row r="4" spans="1:27" ht="19.5" customHeight="1" thickTop="1" thickBot="1" x14ac:dyDescent="0.2">
      <c r="A4" s="88" t="s">
        <v>53</v>
      </c>
      <c r="B4" s="89"/>
      <c r="C4" s="89"/>
      <c r="D4" s="89"/>
      <c r="E4" s="89"/>
      <c r="F4" s="89"/>
      <c r="G4" s="90"/>
      <c r="H4" s="91"/>
      <c r="I4" s="91"/>
      <c r="J4" s="91"/>
      <c r="K4" s="91"/>
      <c r="L4" s="91"/>
      <c r="M4" s="91"/>
      <c r="N4" s="91"/>
      <c r="O4" s="91"/>
      <c r="P4" s="91"/>
      <c r="Q4" s="91"/>
      <c r="R4" s="91"/>
      <c r="S4" s="92"/>
      <c r="T4" s="93" t="s">
        <v>40</v>
      </c>
      <c r="U4" s="89"/>
      <c r="V4" s="89"/>
      <c r="W4" s="94"/>
      <c r="X4" s="95">
        <v>0.4</v>
      </c>
      <c r="Y4" s="96"/>
      <c r="Z4" s="96"/>
      <c r="AA4" s="97"/>
    </row>
    <row r="5" spans="1:27" ht="13.5" thickTop="1" thickBot="1" x14ac:dyDescent="0.2">
      <c r="A5" s="9"/>
      <c r="B5" s="9"/>
      <c r="C5" s="9"/>
      <c r="D5" s="9"/>
      <c r="E5" s="9"/>
      <c r="F5" s="9"/>
      <c r="G5" s="9"/>
      <c r="H5" s="9"/>
      <c r="I5" s="9"/>
      <c r="J5" s="9"/>
      <c r="K5" s="10"/>
      <c r="L5" s="9"/>
      <c r="M5" s="9"/>
      <c r="N5" s="9"/>
      <c r="O5" s="10"/>
      <c r="P5" s="9"/>
      <c r="Q5" s="9"/>
      <c r="R5" s="9"/>
      <c r="S5" s="9"/>
      <c r="T5" s="10"/>
      <c r="U5" s="10"/>
      <c r="V5" s="10"/>
      <c r="W5" s="9"/>
      <c r="Z5" s="9"/>
      <c r="AA5" s="9"/>
    </row>
    <row r="6" spans="1:27" ht="35.1" customHeight="1" thickTop="1" thickBot="1" x14ac:dyDescent="0.2">
      <c r="A6" s="98" t="s">
        <v>33</v>
      </c>
      <c r="B6" s="99"/>
      <c r="C6" s="99"/>
      <c r="D6" s="99"/>
      <c r="E6" s="99"/>
      <c r="F6" s="99"/>
      <c r="G6" s="99"/>
      <c r="H6" s="99"/>
      <c r="I6" s="99" t="s">
        <v>10</v>
      </c>
      <c r="J6" s="99"/>
      <c r="K6" s="99"/>
      <c r="L6" s="100" t="s">
        <v>32</v>
      </c>
      <c r="M6" s="100"/>
      <c r="N6" s="100"/>
      <c r="O6" s="100"/>
      <c r="P6" s="100" t="s">
        <v>41</v>
      </c>
      <c r="Q6" s="100"/>
      <c r="R6" s="100"/>
      <c r="S6" s="100"/>
      <c r="T6" s="99" t="s">
        <v>42</v>
      </c>
      <c r="U6" s="99"/>
      <c r="V6" s="99"/>
      <c r="W6" s="101"/>
      <c r="X6" s="102" t="s">
        <v>43</v>
      </c>
      <c r="Y6" s="103"/>
      <c r="Z6" s="103"/>
      <c r="AA6" s="104"/>
    </row>
    <row r="7" spans="1:27" ht="24" customHeight="1" x14ac:dyDescent="0.15">
      <c r="A7" s="105" t="s">
        <v>45</v>
      </c>
      <c r="B7" s="108" t="s">
        <v>11</v>
      </c>
      <c r="C7" s="110" t="s">
        <v>12</v>
      </c>
      <c r="D7" s="111"/>
      <c r="E7" s="110" t="s">
        <v>13</v>
      </c>
      <c r="F7" s="111"/>
      <c r="G7" s="114" t="s">
        <v>0</v>
      </c>
      <c r="H7" s="115"/>
      <c r="I7" s="116">
        <v>2</v>
      </c>
      <c r="J7" s="117"/>
      <c r="K7" s="22" t="s">
        <v>14</v>
      </c>
      <c r="L7" s="118">
        <v>88000</v>
      </c>
      <c r="M7" s="119"/>
      <c r="N7" s="119"/>
      <c r="O7" s="23" t="s">
        <v>15</v>
      </c>
      <c r="P7" s="120">
        <f t="shared" ref="P7:P23" si="0">IF(I7="","",I7*L7)</f>
        <v>176000</v>
      </c>
      <c r="Q7" s="121"/>
      <c r="R7" s="121"/>
      <c r="S7" s="24" t="s">
        <v>16</v>
      </c>
      <c r="T7" s="122">
        <v>200000</v>
      </c>
      <c r="U7" s="123"/>
      <c r="V7" s="123"/>
      <c r="W7" s="25" t="s">
        <v>3</v>
      </c>
      <c r="X7" s="143">
        <f>MIN(P7,T7)</f>
        <v>176000</v>
      </c>
      <c r="Y7" s="144"/>
      <c r="Z7" s="144"/>
      <c r="AA7" s="26" t="s">
        <v>3</v>
      </c>
    </row>
    <row r="8" spans="1:27" ht="24" customHeight="1" x14ac:dyDescent="0.15">
      <c r="A8" s="106"/>
      <c r="B8" s="108"/>
      <c r="C8" s="110"/>
      <c r="D8" s="111"/>
      <c r="E8" s="110"/>
      <c r="F8" s="111"/>
      <c r="G8" s="132" t="s">
        <v>1</v>
      </c>
      <c r="H8" s="133"/>
      <c r="I8" s="134"/>
      <c r="J8" s="135"/>
      <c r="K8" s="27" t="s">
        <v>14</v>
      </c>
      <c r="L8" s="120">
        <v>64000</v>
      </c>
      <c r="M8" s="121"/>
      <c r="N8" s="121"/>
      <c r="O8" s="28" t="s">
        <v>15</v>
      </c>
      <c r="P8" s="120" t="str">
        <f t="shared" si="0"/>
        <v/>
      </c>
      <c r="Q8" s="121"/>
      <c r="R8" s="121"/>
      <c r="S8" s="29" t="s">
        <v>16</v>
      </c>
      <c r="T8" s="136"/>
      <c r="U8" s="137"/>
      <c r="V8" s="137"/>
      <c r="W8" s="30" t="s">
        <v>3</v>
      </c>
      <c r="X8" s="145">
        <f>MIN(P8,T8)</f>
        <v>0</v>
      </c>
      <c r="Y8" s="146"/>
      <c r="Z8" s="146"/>
      <c r="AA8" s="31" t="s">
        <v>3</v>
      </c>
    </row>
    <row r="9" spans="1:27" ht="24" customHeight="1" x14ac:dyDescent="0.15">
      <c r="A9" s="106"/>
      <c r="B9" s="108"/>
      <c r="C9" s="110"/>
      <c r="D9" s="111"/>
      <c r="E9" s="112"/>
      <c r="F9" s="113"/>
      <c r="G9" s="124" t="s">
        <v>2</v>
      </c>
      <c r="H9" s="125"/>
      <c r="I9" s="126"/>
      <c r="J9" s="127"/>
      <c r="K9" s="32" t="s">
        <v>14</v>
      </c>
      <c r="L9" s="128">
        <v>24000</v>
      </c>
      <c r="M9" s="129"/>
      <c r="N9" s="129"/>
      <c r="O9" s="33" t="s">
        <v>15</v>
      </c>
      <c r="P9" s="128" t="str">
        <f t="shared" si="0"/>
        <v/>
      </c>
      <c r="Q9" s="129"/>
      <c r="R9" s="129"/>
      <c r="S9" s="34" t="s">
        <v>16</v>
      </c>
      <c r="T9" s="130"/>
      <c r="U9" s="131"/>
      <c r="V9" s="131"/>
      <c r="W9" s="35" t="s">
        <v>3</v>
      </c>
      <c r="X9" s="140">
        <f t="shared" ref="X9:X23" si="1">MIN(P9,T9)</f>
        <v>0</v>
      </c>
      <c r="Y9" s="141"/>
      <c r="Z9" s="142"/>
      <c r="AA9" s="36" t="s">
        <v>3</v>
      </c>
    </row>
    <row r="10" spans="1:27" ht="24" customHeight="1" x14ac:dyDescent="0.15">
      <c r="A10" s="106"/>
      <c r="B10" s="108"/>
      <c r="C10" s="110"/>
      <c r="D10" s="111"/>
      <c r="E10" s="138" t="s">
        <v>34</v>
      </c>
      <c r="F10" s="139"/>
      <c r="G10" s="114" t="s">
        <v>0</v>
      </c>
      <c r="H10" s="115"/>
      <c r="I10" s="116"/>
      <c r="J10" s="117"/>
      <c r="K10" s="22" t="s">
        <v>17</v>
      </c>
      <c r="L10" s="118">
        <v>200000</v>
      </c>
      <c r="M10" s="119"/>
      <c r="N10" s="119"/>
      <c r="O10" s="23" t="s">
        <v>18</v>
      </c>
      <c r="P10" s="118" t="str">
        <f t="shared" si="0"/>
        <v/>
      </c>
      <c r="Q10" s="119"/>
      <c r="R10" s="119"/>
      <c r="S10" s="24" t="s">
        <v>16</v>
      </c>
      <c r="T10" s="122"/>
      <c r="U10" s="123"/>
      <c r="V10" s="123"/>
      <c r="W10" s="25" t="s">
        <v>3</v>
      </c>
      <c r="X10" s="147">
        <f t="shared" si="1"/>
        <v>0</v>
      </c>
      <c r="Y10" s="148"/>
      <c r="Z10" s="149"/>
      <c r="AA10" s="26" t="s">
        <v>3</v>
      </c>
    </row>
    <row r="11" spans="1:27" ht="24" customHeight="1" x14ac:dyDescent="0.15">
      <c r="A11" s="106"/>
      <c r="B11" s="108"/>
      <c r="C11" s="110"/>
      <c r="D11" s="111"/>
      <c r="E11" s="110"/>
      <c r="F11" s="111"/>
      <c r="G11" s="132" t="s">
        <v>1</v>
      </c>
      <c r="H11" s="133"/>
      <c r="I11" s="134"/>
      <c r="J11" s="135"/>
      <c r="K11" s="27" t="s">
        <v>17</v>
      </c>
      <c r="L11" s="120">
        <v>160000</v>
      </c>
      <c r="M11" s="121"/>
      <c r="N11" s="121"/>
      <c r="O11" s="28" t="s">
        <v>18</v>
      </c>
      <c r="P11" s="120" t="str">
        <f t="shared" si="0"/>
        <v/>
      </c>
      <c r="Q11" s="121"/>
      <c r="R11" s="121"/>
      <c r="S11" s="29" t="s">
        <v>16</v>
      </c>
      <c r="T11" s="136"/>
      <c r="U11" s="137"/>
      <c r="V11" s="137"/>
      <c r="W11" s="30" t="s">
        <v>3</v>
      </c>
      <c r="X11" s="145">
        <f t="shared" si="1"/>
        <v>0</v>
      </c>
      <c r="Y11" s="146"/>
      <c r="Z11" s="150"/>
      <c r="AA11" s="31" t="s">
        <v>3</v>
      </c>
    </row>
    <row r="12" spans="1:27" ht="24" customHeight="1" x14ac:dyDescent="0.15">
      <c r="A12" s="106"/>
      <c r="B12" s="108"/>
      <c r="C12" s="110"/>
      <c r="D12" s="111"/>
      <c r="E12" s="112"/>
      <c r="F12" s="113"/>
      <c r="G12" s="124" t="s">
        <v>2</v>
      </c>
      <c r="H12" s="125"/>
      <c r="I12" s="126"/>
      <c r="J12" s="127"/>
      <c r="K12" s="32" t="s">
        <v>17</v>
      </c>
      <c r="L12" s="128">
        <v>136000</v>
      </c>
      <c r="M12" s="129"/>
      <c r="N12" s="129"/>
      <c r="O12" s="33" t="s">
        <v>18</v>
      </c>
      <c r="P12" s="128" t="str">
        <f t="shared" si="0"/>
        <v/>
      </c>
      <c r="Q12" s="129"/>
      <c r="R12" s="129"/>
      <c r="S12" s="34" t="s">
        <v>16</v>
      </c>
      <c r="T12" s="130"/>
      <c r="U12" s="131"/>
      <c r="V12" s="131"/>
      <c r="W12" s="35" t="s">
        <v>3</v>
      </c>
      <c r="X12" s="140">
        <f t="shared" si="1"/>
        <v>0</v>
      </c>
      <c r="Y12" s="141"/>
      <c r="Z12" s="142"/>
      <c r="AA12" s="36" t="s">
        <v>3</v>
      </c>
    </row>
    <row r="13" spans="1:27" ht="24" customHeight="1" x14ac:dyDescent="0.15">
      <c r="A13" s="106"/>
      <c r="B13" s="108"/>
      <c r="C13" s="110"/>
      <c r="D13" s="111"/>
      <c r="E13" s="138" t="s">
        <v>35</v>
      </c>
      <c r="F13" s="139"/>
      <c r="G13" s="114" t="s">
        <v>0</v>
      </c>
      <c r="H13" s="115"/>
      <c r="I13" s="116"/>
      <c r="J13" s="117"/>
      <c r="K13" s="22" t="s">
        <v>17</v>
      </c>
      <c r="L13" s="118">
        <v>200000</v>
      </c>
      <c r="M13" s="119"/>
      <c r="N13" s="119"/>
      <c r="O13" s="23" t="s">
        <v>18</v>
      </c>
      <c r="P13" s="118" t="str">
        <f t="shared" si="0"/>
        <v/>
      </c>
      <c r="Q13" s="119"/>
      <c r="R13" s="119"/>
      <c r="S13" s="24" t="s">
        <v>16</v>
      </c>
      <c r="T13" s="122"/>
      <c r="U13" s="123"/>
      <c r="V13" s="123"/>
      <c r="W13" s="25" t="s">
        <v>3</v>
      </c>
      <c r="X13" s="147">
        <f t="shared" si="1"/>
        <v>0</v>
      </c>
      <c r="Y13" s="148"/>
      <c r="Z13" s="149"/>
      <c r="AA13" s="26" t="s">
        <v>3</v>
      </c>
    </row>
    <row r="14" spans="1:27" ht="24" customHeight="1" x14ac:dyDescent="0.15">
      <c r="A14" s="106"/>
      <c r="B14" s="108"/>
      <c r="C14" s="110"/>
      <c r="D14" s="111"/>
      <c r="E14" s="110"/>
      <c r="F14" s="111"/>
      <c r="G14" s="132" t="s">
        <v>1</v>
      </c>
      <c r="H14" s="133"/>
      <c r="I14" s="134"/>
      <c r="J14" s="135"/>
      <c r="K14" s="27" t="s">
        <v>17</v>
      </c>
      <c r="L14" s="120">
        <v>160000</v>
      </c>
      <c r="M14" s="121"/>
      <c r="N14" s="121"/>
      <c r="O14" s="28" t="s">
        <v>18</v>
      </c>
      <c r="P14" s="120" t="str">
        <f t="shared" si="0"/>
        <v/>
      </c>
      <c r="Q14" s="121"/>
      <c r="R14" s="121"/>
      <c r="S14" s="29" t="s">
        <v>16</v>
      </c>
      <c r="T14" s="136"/>
      <c r="U14" s="137"/>
      <c r="V14" s="137"/>
      <c r="W14" s="30" t="s">
        <v>3</v>
      </c>
      <c r="X14" s="145">
        <f t="shared" si="1"/>
        <v>0</v>
      </c>
      <c r="Y14" s="146"/>
      <c r="Z14" s="150"/>
      <c r="AA14" s="31" t="s">
        <v>3</v>
      </c>
    </row>
    <row r="15" spans="1:27" ht="24" customHeight="1" x14ac:dyDescent="0.15">
      <c r="A15" s="106"/>
      <c r="B15" s="108"/>
      <c r="C15" s="112"/>
      <c r="D15" s="113"/>
      <c r="E15" s="112"/>
      <c r="F15" s="113"/>
      <c r="G15" s="124" t="s">
        <v>2</v>
      </c>
      <c r="H15" s="125"/>
      <c r="I15" s="126"/>
      <c r="J15" s="127"/>
      <c r="K15" s="32" t="s">
        <v>17</v>
      </c>
      <c r="L15" s="128">
        <v>136000</v>
      </c>
      <c r="M15" s="129"/>
      <c r="N15" s="129"/>
      <c r="O15" s="33" t="s">
        <v>18</v>
      </c>
      <c r="P15" s="128" t="str">
        <f t="shared" si="0"/>
        <v/>
      </c>
      <c r="Q15" s="129"/>
      <c r="R15" s="129"/>
      <c r="S15" s="34" t="s">
        <v>16</v>
      </c>
      <c r="T15" s="130"/>
      <c r="U15" s="131"/>
      <c r="V15" s="131"/>
      <c r="W15" s="35" t="s">
        <v>3</v>
      </c>
      <c r="X15" s="140">
        <f t="shared" si="1"/>
        <v>0</v>
      </c>
      <c r="Y15" s="141"/>
      <c r="Z15" s="142"/>
      <c r="AA15" s="36" t="s">
        <v>3</v>
      </c>
    </row>
    <row r="16" spans="1:27" ht="24" customHeight="1" x14ac:dyDescent="0.15">
      <c r="A16" s="106"/>
      <c r="B16" s="108"/>
      <c r="C16" s="138" t="s">
        <v>19</v>
      </c>
      <c r="D16" s="151"/>
      <c r="E16" s="152"/>
      <c r="F16" s="153"/>
      <c r="G16" s="157" t="s">
        <v>0</v>
      </c>
      <c r="H16" s="158"/>
      <c r="I16" s="116"/>
      <c r="J16" s="117"/>
      <c r="K16" s="37" t="s">
        <v>17</v>
      </c>
      <c r="L16" s="118">
        <v>296000</v>
      </c>
      <c r="M16" s="119"/>
      <c r="N16" s="119"/>
      <c r="O16" s="38" t="s">
        <v>18</v>
      </c>
      <c r="P16" s="118" t="str">
        <f t="shared" si="0"/>
        <v/>
      </c>
      <c r="Q16" s="119"/>
      <c r="R16" s="119"/>
      <c r="S16" s="39" t="s">
        <v>16</v>
      </c>
      <c r="T16" s="122"/>
      <c r="U16" s="123"/>
      <c r="V16" s="123"/>
      <c r="W16" s="40" t="s">
        <v>3</v>
      </c>
      <c r="X16" s="147">
        <f t="shared" si="1"/>
        <v>0</v>
      </c>
      <c r="Y16" s="148"/>
      <c r="Z16" s="149"/>
      <c r="AA16" s="41" t="s">
        <v>3</v>
      </c>
    </row>
    <row r="17" spans="1:27" ht="24" customHeight="1" x14ac:dyDescent="0.15">
      <c r="A17" s="106"/>
      <c r="B17" s="109"/>
      <c r="C17" s="112"/>
      <c r="D17" s="154"/>
      <c r="E17" s="155"/>
      <c r="F17" s="156"/>
      <c r="G17" s="124" t="s">
        <v>2</v>
      </c>
      <c r="H17" s="125"/>
      <c r="I17" s="126"/>
      <c r="J17" s="127"/>
      <c r="K17" s="32" t="s">
        <v>17</v>
      </c>
      <c r="L17" s="128">
        <v>256000</v>
      </c>
      <c r="M17" s="129"/>
      <c r="N17" s="129"/>
      <c r="O17" s="33" t="s">
        <v>18</v>
      </c>
      <c r="P17" s="128" t="str">
        <f t="shared" si="0"/>
        <v/>
      </c>
      <c r="Q17" s="129"/>
      <c r="R17" s="129"/>
      <c r="S17" s="34" t="s">
        <v>16</v>
      </c>
      <c r="T17" s="130"/>
      <c r="U17" s="131"/>
      <c r="V17" s="131"/>
      <c r="W17" s="35" t="s">
        <v>3</v>
      </c>
      <c r="X17" s="140">
        <f t="shared" si="1"/>
        <v>0</v>
      </c>
      <c r="Y17" s="141"/>
      <c r="Z17" s="142"/>
      <c r="AA17" s="36" t="s">
        <v>3</v>
      </c>
    </row>
    <row r="18" spans="1:27" ht="24" customHeight="1" x14ac:dyDescent="0.15">
      <c r="A18" s="106"/>
      <c r="B18" s="183" t="s">
        <v>46</v>
      </c>
      <c r="C18" s="184"/>
      <c r="D18" s="185"/>
      <c r="E18" s="138" t="s">
        <v>20</v>
      </c>
      <c r="F18" s="139"/>
      <c r="G18" s="157" t="s">
        <v>36</v>
      </c>
      <c r="H18" s="158"/>
      <c r="I18" s="116"/>
      <c r="J18" s="117"/>
      <c r="K18" s="37" t="s">
        <v>21</v>
      </c>
      <c r="L18" s="118">
        <v>149000</v>
      </c>
      <c r="M18" s="119"/>
      <c r="N18" s="119"/>
      <c r="O18" s="42" t="s">
        <v>22</v>
      </c>
      <c r="P18" s="118" t="str">
        <f t="shared" si="0"/>
        <v/>
      </c>
      <c r="Q18" s="119"/>
      <c r="R18" s="119"/>
      <c r="S18" s="39" t="s">
        <v>16</v>
      </c>
      <c r="T18" s="122"/>
      <c r="U18" s="123"/>
      <c r="V18" s="123"/>
      <c r="W18" s="40" t="s">
        <v>3</v>
      </c>
      <c r="X18" s="147">
        <f t="shared" si="1"/>
        <v>0</v>
      </c>
      <c r="Y18" s="148"/>
      <c r="Z18" s="149"/>
      <c r="AA18" s="41" t="s">
        <v>3</v>
      </c>
    </row>
    <row r="19" spans="1:27" ht="24" customHeight="1" x14ac:dyDescent="0.15">
      <c r="A19" s="106"/>
      <c r="B19" s="186"/>
      <c r="C19" s="187"/>
      <c r="D19" s="188"/>
      <c r="E19" s="112"/>
      <c r="F19" s="113"/>
      <c r="G19" s="124" t="s">
        <v>37</v>
      </c>
      <c r="H19" s="125"/>
      <c r="I19" s="126"/>
      <c r="J19" s="127"/>
      <c r="K19" s="32" t="s">
        <v>21</v>
      </c>
      <c r="L19" s="128">
        <v>224000</v>
      </c>
      <c r="M19" s="129"/>
      <c r="N19" s="129"/>
      <c r="O19" s="43" t="s">
        <v>22</v>
      </c>
      <c r="P19" s="128" t="str">
        <f t="shared" si="0"/>
        <v/>
      </c>
      <c r="Q19" s="129"/>
      <c r="R19" s="129"/>
      <c r="S19" s="34" t="s">
        <v>16</v>
      </c>
      <c r="T19" s="130"/>
      <c r="U19" s="131"/>
      <c r="V19" s="131"/>
      <c r="W19" s="35" t="s">
        <v>3</v>
      </c>
      <c r="X19" s="140">
        <f t="shared" si="1"/>
        <v>0</v>
      </c>
      <c r="Y19" s="141"/>
      <c r="Z19" s="142"/>
      <c r="AA19" s="36" t="s">
        <v>3</v>
      </c>
    </row>
    <row r="20" spans="1:27" ht="24" customHeight="1" x14ac:dyDescent="0.15">
      <c r="A20" s="106"/>
      <c r="B20" s="186"/>
      <c r="C20" s="187"/>
      <c r="D20" s="188"/>
      <c r="E20" s="138" t="s">
        <v>23</v>
      </c>
      <c r="F20" s="139"/>
      <c r="G20" s="157" t="s">
        <v>36</v>
      </c>
      <c r="H20" s="158"/>
      <c r="I20" s="116"/>
      <c r="J20" s="117"/>
      <c r="K20" s="37" t="s">
        <v>21</v>
      </c>
      <c r="L20" s="118">
        <v>53000</v>
      </c>
      <c r="M20" s="119"/>
      <c r="N20" s="119"/>
      <c r="O20" s="42" t="s">
        <v>22</v>
      </c>
      <c r="P20" s="118" t="str">
        <f t="shared" si="0"/>
        <v/>
      </c>
      <c r="Q20" s="119"/>
      <c r="R20" s="119"/>
      <c r="S20" s="39" t="s">
        <v>16</v>
      </c>
      <c r="T20" s="122"/>
      <c r="U20" s="123"/>
      <c r="V20" s="123"/>
      <c r="W20" s="40" t="s">
        <v>3</v>
      </c>
      <c r="X20" s="147">
        <f t="shared" si="1"/>
        <v>0</v>
      </c>
      <c r="Y20" s="148"/>
      <c r="Z20" s="149"/>
      <c r="AA20" s="41" t="s">
        <v>3</v>
      </c>
    </row>
    <row r="21" spans="1:27" ht="24" customHeight="1" x14ac:dyDescent="0.15">
      <c r="A21" s="106"/>
      <c r="B21" s="186"/>
      <c r="C21" s="187"/>
      <c r="D21" s="188"/>
      <c r="E21" s="112"/>
      <c r="F21" s="113"/>
      <c r="G21" s="124" t="s">
        <v>37</v>
      </c>
      <c r="H21" s="125"/>
      <c r="I21" s="126"/>
      <c r="J21" s="127"/>
      <c r="K21" s="32" t="s">
        <v>21</v>
      </c>
      <c r="L21" s="128">
        <v>91000</v>
      </c>
      <c r="M21" s="129"/>
      <c r="N21" s="129"/>
      <c r="O21" s="44" t="s">
        <v>22</v>
      </c>
      <c r="P21" s="128" t="str">
        <f t="shared" si="0"/>
        <v/>
      </c>
      <c r="Q21" s="129"/>
      <c r="R21" s="129"/>
      <c r="S21" s="34" t="s">
        <v>16</v>
      </c>
      <c r="T21" s="130"/>
      <c r="U21" s="131"/>
      <c r="V21" s="131"/>
      <c r="W21" s="35" t="s">
        <v>3</v>
      </c>
      <c r="X21" s="140">
        <f t="shared" si="1"/>
        <v>0</v>
      </c>
      <c r="Y21" s="141"/>
      <c r="Z21" s="142"/>
      <c r="AA21" s="36" t="s">
        <v>3</v>
      </c>
    </row>
    <row r="22" spans="1:27" ht="24" customHeight="1" x14ac:dyDescent="0.15">
      <c r="A22" s="106"/>
      <c r="B22" s="186"/>
      <c r="C22" s="187"/>
      <c r="D22" s="188"/>
      <c r="E22" s="138" t="s">
        <v>24</v>
      </c>
      <c r="F22" s="139"/>
      <c r="G22" s="157" t="s">
        <v>36</v>
      </c>
      <c r="H22" s="158"/>
      <c r="I22" s="116"/>
      <c r="J22" s="117"/>
      <c r="K22" s="37" t="s">
        <v>21</v>
      </c>
      <c r="L22" s="118">
        <v>192000</v>
      </c>
      <c r="M22" s="119"/>
      <c r="N22" s="119"/>
      <c r="O22" s="42" t="s">
        <v>22</v>
      </c>
      <c r="P22" s="118" t="str">
        <f t="shared" si="0"/>
        <v/>
      </c>
      <c r="Q22" s="119"/>
      <c r="R22" s="119"/>
      <c r="S22" s="39" t="s">
        <v>16</v>
      </c>
      <c r="T22" s="122"/>
      <c r="U22" s="123"/>
      <c r="V22" s="123"/>
      <c r="W22" s="40" t="s">
        <v>3</v>
      </c>
      <c r="X22" s="147">
        <f t="shared" si="1"/>
        <v>0</v>
      </c>
      <c r="Y22" s="148"/>
      <c r="Z22" s="149"/>
      <c r="AA22" s="41" t="s">
        <v>3</v>
      </c>
    </row>
    <row r="23" spans="1:27" ht="24" customHeight="1" thickBot="1" x14ac:dyDescent="0.2">
      <c r="A23" s="106"/>
      <c r="B23" s="189"/>
      <c r="C23" s="190"/>
      <c r="D23" s="191"/>
      <c r="E23" s="181"/>
      <c r="F23" s="182"/>
      <c r="G23" s="174" t="s">
        <v>37</v>
      </c>
      <c r="H23" s="175"/>
      <c r="I23" s="126"/>
      <c r="J23" s="127"/>
      <c r="K23" s="45" t="s">
        <v>21</v>
      </c>
      <c r="L23" s="128">
        <v>288000</v>
      </c>
      <c r="M23" s="129"/>
      <c r="N23" s="129"/>
      <c r="O23" s="46" t="s">
        <v>22</v>
      </c>
      <c r="P23" s="128" t="str">
        <f t="shared" si="0"/>
        <v/>
      </c>
      <c r="Q23" s="129"/>
      <c r="R23" s="129"/>
      <c r="S23" s="47" t="s">
        <v>16</v>
      </c>
      <c r="T23" s="176"/>
      <c r="U23" s="177"/>
      <c r="V23" s="177"/>
      <c r="W23" s="48" t="s">
        <v>3</v>
      </c>
      <c r="X23" s="178">
        <f t="shared" si="1"/>
        <v>0</v>
      </c>
      <c r="Y23" s="179"/>
      <c r="Z23" s="180"/>
      <c r="AA23" s="49" t="s">
        <v>3</v>
      </c>
    </row>
    <row r="24" spans="1:27" ht="24" customHeight="1" thickTop="1" x14ac:dyDescent="0.15">
      <c r="A24" s="106"/>
      <c r="B24" s="159" t="s">
        <v>70</v>
      </c>
      <c r="C24" s="160"/>
      <c r="D24" s="160"/>
      <c r="E24" s="160"/>
      <c r="F24" s="160"/>
      <c r="G24" s="160"/>
      <c r="H24" s="160"/>
      <c r="I24" s="160"/>
      <c r="J24" s="160"/>
      <c r="K24" s="160"/>
      <c r="L24" s="160"/>
      <c r="M24" s="160"/>
      <c r="N24" s="160"/>
      <c r="O24" s="160"/>
      <c r="P24" s="160"/>
      <c r="Q24" s="160"/>
      <c r="R24" s="161" t="s">
        <v>44</v>
      </c>
      <c r="S24" s="162"/>
      <c r="T24" s="162"/>
      <c r="U24" s="162"/>
      <c r="V24" s="162"/>
      <c r="W24" s="163"/>
      <c r="X24" s="164">
        <f>SUM($X$7:$Z$23)</f>
        <v>176000</v>
      </c>
      <c r="Y24" s="165"/>
      <c r="Z24" s="165"/>
      <c r="AA24" s="50" t="s">
        <v>16</v>
      </c>
    </row>
    <row r="25" spans="1:27" ht="24" customHeight="1" thickBot="1" x14ac:dyDescent="0.2">
      <c r="A25" s="107"/>
      <c r="B25" s="166" t="s">
        <v>71</v>
      </c>
      <c r="C25" s="167"/>
      <c r="D25" s="167"/>
      <c r="E25" s="167"/>
      <c r="F25" s="167"/>
      <c r="G25" s="167"/>
      <c r="H25" s="167"/>
      <c r="I25" s="167"/>
      <c r="J25" s="167"/>
      <c r="K25" s="167"/>
      <c r="L25" s="167"/>
      <c r="M25" s="167"/>
      <c r="N25" s="167"/>
      <c r="O25" s="167"/>
      <c r="P25" s="167"/>
      <c r="Q25" s="167"/>
      <c r="R25" s="168" t="s">
        <v>67</v>
      </c>
      <c r="S25" s="169"/>
      <c r="T25" s="169"/>
      <c r="U25" s="169"/>
      <c r="V25" s="169"/>
      <c r="W25" s="170"/>
      <c r="X25" s="171">
        <f>ROUNDDOWN(X24*$X$4,-3)</f>
        <v>70000</v>
      </c>
      <c r="Y25" s="172"/>
      <c r="Z25" s="173"/>
      <c r="AA25" s="51" t="s">
        <v>3</v>
      </c>
    </row>
    <row r="26" spans="1:27" ht="24" customHeight="1" x14ac:dyDescent="0.15">
      <c r="A26" s="240" t="s">
        <v>47</v>
      </c>
      <c r="B26" s="205" t="s">
        <v>61</v>
      </c>
      <c r="C26" s="206"/>
      <c r="D26" s="206"/>
      <c r="E26" s="206"/>
      <c r="F26" s="206"/>
      <c r="G26" s="206"/>
      <c r="H26" s="207"/>
      <c r="I26" s="208"/>
      <c r="J26" s="209"/>
      <c r="K26" s="52" t="s">
        <v>5</v>
      </c>
      <c r="L26" s="210">
        <v>498000</v>
      </c>
      <c r="M26" s="211"/>
      <c r="N26" s="211"/>
      <c r="O26" s="53" t="s">
        <v>25</v>
      </c>
      <c r="P26" s="210" t="str">
        <f>IF(I26="","",I26*L26)</f>
        <v/>
      </c>
      <c r="Q26" s="211"/>
      <c r="R26" s="211"/>
      <c r="S26" s="54" t="s">
        <v>16</v>
      </c>
      <c r="T26" s="212"/>
      <c r="U26" s="213"/>
      <c r="V26" s="213"/>
      <c r="W26" s="55" t="s">
        <v>16</v>
      </c>
      <c r="X26" s="203">
        <f>MIN(P26,T26)</f>
        <v>0</v>
      </c>
      <c r="Y26" s="204"/>
      <c r="Z26" s="204"/>
      <c r="AA26" s="56" t="s">
        <v>16</v>
      </c>
    </row>
    <row r="27" spans="1:27" ht="24" customHeight="1" x14ac:dyDescent="0.15">
      <c r="A27" s="241"/>
      <c r="B27" s="196" t="s">
        <v>26</v>
      </c>
      <c r="C27" s="197"/>
      <c r="D27" s="197"/>
      <c r="E27" s="197"/>
      <c r="F27" s="197"/>
      <c r="G27" s="197"/>
      <c r="H27" s="198"/>
      <c r="I27" s="199"/>
      <c r="J27" s="200"/>
      <c r="K27" s="57" t="s">
        <v>5</v>
      </c>
      <c r="L27" s="201">
        <v>416000</v>
      </c>
      <c r="M27" s="202"/>
      <c r="N27" s="202"/>
      <c r="O27" s="58" t="s">
        <v>27</v>
      </c>
      <c r="P27" s="201" t="str">
        <f>IF(I27="","",I27*L27)</f>
        <v/>
      </c>
      <c r="Q27" s="202"/>
      <c r="R27" s="202"/>
      <c r="S27" s="59" t="s">
        <v>16</v>
      </c>
      <c r="T27" s="192"/>
      <c r="U27" s="193"/>
      <c r="V27" s="193"/>
      <c r="W27" s="60" t="s">
        <v>16</v>
      </c>
      <c r="X27" s="194">
        <f>MIN(P27,T27)</f>
        <v>0</v>
      </c>
      <c r="Y27" s="195"/>
      <c r="Z27" s="195"/>
      <c r="AA27" s="61" t="s">
        <v>16</v>
      </c>
    </row>
    <row r="28" spans="1:27" ht="24" customHeight="1" x14ac:dyDescent="0.15">
      <c r="A28" s="241"/>
      <c r="B28" s="196" t="s">
        <v>62</v>
      </c>
      <c r="C28" s="197"/>
      <c r="D28" s="197"/>
      <c r="E28" s="197"/>
      <c r="F28" s="197"/>
      <c r="G28" s="197"/>
      <c r="H28" s="198"/>
      <c r="I28" s="199"/>
      <c r="J28" s="200"/>
      <c r="K28" s="57" t="s">
        <v>5</v>
      </c>
      <c r="L28" s="201">
        <v>273000</v>
      </c>
      <c r="M28" s="202"/>
      <c r="N28" s="202"/>
      <c r="O28" s="62" t="s">
        <v>28</v>
      </c>
      <c r="P28" s="201" t="str">
        <f>IF(I28="","",I28*L28)</f>
        <v/>
      </c>
      <c r="Q28" s="202"/>
      <c r="R28" s="202"/>
      <c r="S28" s="63" t="s">
        <v>16</v>
      </c>
      <c r="T28" s="192"/>
      <c r="U28" s="193"/>
      <c r="V28" s="193"/>
      <c r="W28" s="64" t="s">
        <v>16</v>
      </c>
      <c r="X28" s="194">
        <f>MIN(P28,T28)</f>
        <v>0</v>
      </c>
      <c r="Y28" s="195"/>
      <c r="Z28" s="195"/>
      <c r="AA28" s="65" t="s">
        <v>16</v>
      </c>
    </row>
    <row r="29" spans="1:27" ht="24" customHeight="1" thickBot="1" x14ac:dyDescent="0.2">
      <c r="A29" s="241"/>
      <c r="B29" s="196" t="s">
        <v>63</v>
      </c>
      <c r="C29" s="197"/>
      <c r="D29" s="197"/>
      <c r="E29" s="197"/>
      <c r="F29" s="197"/>
      <c r="G29" s="197"/>
      <c r="H29" s="198"/>
      <c r="I29" s="199"/>
      <c r="J29" s="200"/>
      <c r="K29" s="57" t="s">
        <v>4</v>
      </c>
      <c r="L29" s="201">
        <v>58000</v>
      </c>
      <c r="M29" s="202"/>
      <c r="N29" s="202"/>
      <c r="O29" s="58" t="s">
        <v>29</v>
      </c>
      <c r="P29" s="201" t="str">
        <f>IF(I29="","",I29*L29)</f>
        <v/>
      </c>
      <c r="Q29" s="202"/>
      <c r="R29" s="202"/>
      <c r="S29" s="59" t="s">
        <v>16</v>
      </c>
      <c r="T29" s="192"/>
      <c r="U29" s="193"/>
      <c r="V29" s="193"/>
      <c r="W29" s="60" t="s">
        <v>3</v>
      </c>
      <c r="X29" s="194">
        <f>MIN(P29,T29)</f>
        <v>0</v>
      </c>
      <c r="Y29" s="195"/>
      <c r="Z29" s="195"/>
      <c r="AA29" s="61" t="s">
        <v>3</v>
      </c>
    </row>
    <row r="30" spans="1:27" ht="24" customHeight="1" thickTop="1" x14ac:dyDescent="0.15">
      <c r="A30" s="241"/>
      <c r="B30" s="253" t="s">
        <v>72</v>
      </c>
      <c r="C30" s="254"/>
      <c r="D30" s="254"/>
      <c r="E30" s="254"/>
      <c r="F30" s="254"/>
      <c r="G30" s="254"/>
      <c r="H30" s="254"/>
      <c r="I30" s="254"/>
      <c r="J30" s="254"/>
      <c r="K30" s="255"/>
      <c r="L30" s="214">
        <f>SUM($X$26:$Z$29)</f>
        <v>0</v>
      </c>
      <c r="M30" s="215"/>
      <c r="N30" s="215"/>
      <c r="O30" s="71" t="s">
        <v>64</v>
      </c>
      <c r="P30" s="216" t="s">
        <v>73</v>
      </c>
      <c r="Q30" s="216"/>
      <c r="R30" s="216"/>
      <c r="S30" s="216"/>
      <c r="T30" s="216"/>
      <c r="U30" s="216"/>
      <c r="V30" s="216"/>
      <c r="W30" s="217"/>
      <c r="X30" s="218">
        <f>IF(L30&gt;X24,X24,L30)</f>
        <v>0</v>
      </c>
      <c r="Y30" s="219"/>
      <c r="Z30" s="219"/>
      <c r="AA30" s="72" t="s">
        <v>16</v>
      </c>
    </row>
    <row r="31" spans="1:27" ht="24" customHeight="1" x14ac:dyDescent="0.15">
      <c r="A31" s="241"/>
      <c r="B31" s="220" t="s">
        <v>65</v>
      </c>
      <c r="C31" s="220"/>
      <c r="D31" s="220"/>
      <c r="E31" s="220"/>
      <c r="F31" s="220"/>
      <c r="G31" s="220"/>
      <c r="H31" s="220" t="s">
        <v>61</v>
      </c>
      <c r="I31" s="220"/>
      <c r="J31" s="220"/>
      <c r="K31" s="220"/>
      <c r="L31" s="220" t="s">
        <v>66</v>
      </c>
      <c r="M31" s="220"/>
      <c r="N31" s="220"/>
      <c r="O31" s="220"/>
      <c r="P31" s="220" t="s">
        <v>62</v>
      </c>
      <c r="Q31" s="220"/>
      <c r="R31" s="220"/>
      <c r="S31" s="220"/>
      <c r="T31" s="220" t="s">
        <v>63</v>
      </c>
      <c r="U31" s="220"/>
      <c r="V31" s="220"/>
      <c r="W31" s="221"/>
      <c r="X31" s="164"/>
      <c r="Y31" s="165"/>
      <c r="Z31" s="222"/>
      <c r="AA31" s="66"/>
    </row>
    <row r="32" spans="1:27" ht="24" customHeight="1" x14ac:dyDescent="0.15">
      <c r="A32" s="241"/>
      <c r="B32" s="247" t="s">
        <v>80</v>
      </c>
      <c r="C32" s="248"/>
      <c r="D32" s="248"/>
      <c r="E32" s="248"/>
      <c r="F32" s="248"/>
      <c r="G32" s="248"/>
      <c r="H32" s="249">
        <f>ROUNDDOWN($X26*4/5,-3)</f>
        <v>0</v>
      </c>
      <c r="I32" s="249"/>
      <c r="J32" s="250"/>
      <c r="K32" s="73" t="s">
        <v>3</v>
      </c>
      <c r="L32" s="249">
        <f>ROUNDDOWN($X27*4/5,-3)</f>
        <v>0</v>
      </c>
      <c r="M32" s="249"/>
      <c r="N32" s="250"/>
      <c r="O32" s="73" t="s">
        <v>3</v>
      </c>
      <c r="P32" s="249">
        <f>ROUNDDOWN($X28*4/5,-3)</f>
        <v>0</v>
      </c>
      <c r="Q32" s="249"/>
      <c r="R32" s="250"/>
      <c r="S32" s="74" t="s">
        <v>3</v>
      </c>
      <c r="T32" s="251">
        <f>ROUNDDOWN($X29*4/5,-3)</f>
        <v>0</v>
      </c>
      <c r="U32" s="251"/>
      <c r="V32" s="252"/>
      <c r="W32" s="75" t="s">
        <v>3</v>
      </c>
      <c r="X32" s="164"/>
      <c r="Y32" s="165"/>
      <c r="Z32" s="222"/>
      <c r="AA32" s="76"/>
    </row>
    <row r="33" spans="1:27" ht="24" customHeight="1" thickBot="1" x14ac:dyDescent="0.2">
      <c r="A33" s="241"/>
      <c r="B33" s="242" t="s">
        <v>69</v>
      </c>
      <c r="C33" s="242"/>
      <c r="D33" s="242"/>
      <c r="E33" s="242"/>
      <c r="F33" s="242"/>
      <c r="G33" s="242"/>
      <c r="H33" s="243">
        <f>MIN(H32,30000)</f>
        <v>0</v>
      </c>
      <c r="I33" s="243"/>
      <c r="J33" s="244"/>
      <c r="K33" s="77" t="s">
        <v>3</v>
      </c>
      <c r="L33" s="243">
        <f>MIN(L32,30000)</f>
        <v>0</v>
      </c>
      <c r="M33" s="243"/>
      <c r="N33" s="244"/>
      <c r="O33" s="77" t="s">
        <v>3</v>
      </c>
      <c r="P33" s="243">
        <f>MIN(P32,30000)</f>
        <v>0</v>
      </c>
      <c r="Q33" s="243"/>
      <c r="R33" s="244"/>
      <c r="S33" s="78" t="s">
        <v>3</v>
      </c>
      <c r="T33" s="245">
        <f>MIN(T32,30000)</f>
        <v>0</v>
      </c>
      <c r="U33" s="245"/>
      <c r="V33" s="246"/>
      <c r="W33" s="79" t="s">
        <v>3</v>
      </c>
      <c r="X33" s="164"/>
      <c r="Y33" s="165"/>
      <c r="Z33" s="222"/>
      <c r="AA33" s="66"/>
    </row>
    <row r="34" spans="1:27" ht="24" customHeight="1" thickTop="1" thickBot="1" x14ac:dyDescent="0.2">
      <c r="A34" s="241"/>
      <c r="B34" s="223"/>
      <c r="C34" s="224"/>
      <c r="D34" s="224"/>
      <c r="E34" s="224"/>
      <c r="F34" s="224"/>
      <c r="G34" s="224"/>
      <c r="H34" s="224"/>
      <c r="I34" s="224"/>
      <c r="J34" s="224"/>
      <c r="K34" s="224"/>
      <c r="L34" s="224"/>
      <c r="M34" s="224"/>
      <c r="N34" s="224"/>
      <c r="O34" s="224"/>
      <c r="P34" s="224"/>
      <c r="Q34" s="224"/>
      <c r="R34" s="224" t="s">
        <v>74</v>
      </c>
      <c r="S34" s="224"/>
      <c r="T34" s="224"/>
      <c r="U34" s="224"/>
      <c r="V34" s="224"/>
      <c r="W34" s="225"/>
      <c r="X34" s="226">
        <f>SUM(H33,L33,P33,T33)</f>
        <v>0</v>
      </c>
      <c r="Y34" s="227"/>
      <c r="Z34" s="228"/>
      <c r="AA34" s="80" t="s">
        <v>3</v>
      </c>
    </row>
    <row r="35" spans="1:27" ht="24" customHeight="1" x14ac:dyDescent="0.15">
      <c r="A35" s="229" t="s">
        <v>48</v>
      </c>
      <c r="B35" s="232" t="s">
        <v>30</v>
      </c>
      <c r="C35" s="232"/>
      <c r="D35" s="232"/>
      <c r="E35" s="232"/>
      <c r="F35" s="232"/>
      <c r="G35" s="232"/>
      <c r="H35" s="232"/>
      <c r="I35" s="232"/>
      <c r="J35" s="232"/>
      <c r="K35" s="232"/>
      <c r="L35" s="232"/>
      <c r="M35" s="232"/>
      <c r="N35" s="232"/>
      <c r="O35" s="232"/>
      <c r="P35" s="232"/>
      <c r="Q35" s="232"/>
      <c r="R35" s="232"/>
      <c r="S35" s="232"/>
      <c r="T35" s="232"/>
      <c r="U35" s="232"/>
      <c r="V35" s="232"/>
      <c r="W35" s="233"/>
      <c r="X35" s="234"/>
      <c r="Y35" s="235"/>
      <c r="Z35" s="212"/>
      <c r="AA35" s="67" t="s">
        <v>3</v>
      </c>
    </row>
    <row r="36" spans="1:27" ht="24" customHeight="1" thickBot="1" x14ac:dyDescent="0.2">
      <c r="A36" s="230"/>
      <c r="B36" s="236" t="s">
        <v>31</v>
      </c>
      <c r="C36" s="236"/>
      <c r="D36" s="236"/>
      <c r="E36" s="236"/>
      <c r="F36" s="236"/>
      <c r="G36" s="236"/>
      <c r="H36" s="236"/>
      <c r="I36" s="236"/>
      <c r="J36" s="236"/>
      <c r="K36" s="236"/>
      <c r="L36" s="236"/>
      <c r="M36" s="236"/>
      <c r="N36" s="236"/>
      <c r="O36" s="236"/>
      <c r="P36" s="236"/>
      <c r="Q36" s="236"/>
      <c r="R36" s="236"/>
      <c r="S36" s="236"/>
      <c r="T36" s="236"/>
      <c r="U36" s="236"/>
      <c r="V36" s="236"/>
      <c r="W36" s="237"/>
      <c r="X36" s="238"/>
      <c r="Y36" s="239"/>
      <c r="Z36" s="192"/>
      <c r="AA36" s="68" t="s">
        <v>3</v>
      </c>
    </row>
    <row r="37" spans="1:27" ht="24" customHeight="1" thickTop="1" x14ac:dyDescent="0.15">
      <c r="A37" s="230"/>
      <c r="B37" s="159" t="s">
        <v>76</v>
      </c>
      <c r="C37" s="160"/>
      <c r="D37" s="160"/>
      <c r="E37" s="160"/>
      <c r="F37" s="160"/>
      <c r="G37" s="160"/>
      <c r="H37" s="160"/>
      <c r="I37" s="160"/>
      <c r="J37" s="160"/>
      <c r="K37" s="160"/>
      <c r="L37" s="160"/>
      <c r="M37" s="160"/>
      <c r="N37" s="160"/>
      <c r="O37" s="160"/>
      <c r="P37" s="160"/>
      <c r="Q37" s="160"/>
      <c r="R37" s="161" t="s">
        <v>49</v>
      </c>
      <c r="S37" s="162"/>
      <c r="T37" s="162"/>
      <c r="U37" s="162"/>
      <c r="V37" s="162"/>
      <c r="W37" s="163"/>
      <c r="X37" s="270">
        <f>X35-X36</f>
        <v>0</v>
      </c>
      <c r="Y37" s="271"/>
      <c r="Z37" s="272"/>
      <c r="AA37" s="50" t="s">
        <v>3</v>
      </c>
    </row>
    <row r="38" spans="1:27" ht="24" customHeight="1" thickBot="1" x14ac:dyDescent="0.2">
      <c r="A38" s="231"/>
      <c r="B38" s="166" t="s">
        <v>77</v>
      </c>
      <c r="C38" s="167"/>
      <c r="D38" s="167"/>
      <c r="E38" s="167"/>
      <c r="F38" s="167"/>
      <c r="G38" s="167"/>
      <c r="H38" s="167"/>
      <c r="I38" s="167"/>
      <c r="J38" s="167"/>
      <c r="K38" s="167"/>
      <c r="L38" s="167"/>
      <c r="M38" s="167"/>
      <c r="N38" s="167"/>
      <c r="O38" s="167"/>
      <c r="P38" s="167"/>
      <c r="Q38" s="167"/>
      <c r="R38" s="168" t="s">
        <v>54</v>
      </c>
      <c r="S38" s="169"/>
      <c r="T38" s="169"/>
      <c r="U38" s="169"/>
      <c r="V38" s="169"/>
      <c r="W38" s="170"/>
      <c r="X38" s="273">
        <f>ROUNDDOWN(X37*$X$4,-3)</f>
        <v>0</v>
      </c>
      <c r="Y38" s="274"/>
      <c r="Z38" s="275"/>
      <c r="AA38" s="51" t="s">
        <v>3</v>
      </c>
    </row>
    <row r="39" spans="1:27" ht="24" customHeight="1" x14ac:dyDescent="0.15">
      <c r="A39" s="276" t="s">
        <v>78</v>
      </c>
      <c r="B39" s="277"/>
      <c r="C39" s="277"/>
      <c r="D39" s="277"/>
      <c r="E39" s="277"/>
      <c r="F39" s="277"/>
      <c r="G39" s="277"/>
      <c r="H39" s="277"/>
      <c r="I39" s="277"/>
      <c r="J39" s="277"/>
      <c r="K39" s="277"/>
      <c r="L39" s="277"/>
      <c r="M39" s="277"/>
      <c r="N39" s="277"/>
      <c r="O39" s="277"/>
      <c r="P39" s="277"/>
      <c r="Q39" s="277"/>
      <c r="R39" s="278" t="s">
        <v>50</v>
      </c>
      <c r="S39" s="279"/>
      <c r="T39" s="279"/>
      <c r="U39" s="279"/>
      <c r="V39" s="279"/>
      <c r="W39" s="280"/>
      <c r="X39" s="281">
        <f>X25+X34+X38</f>
        <v>70000</v>
      </c>
      <c r="Y39" s="282"/>
      <c r="Z39" s="282"/>
      <c r="AA39" s="69" t="s">
        <v>3</v>
      </c>
    </row>
    <row r="40" spans="1:27" ht="24" customHeight="1" thickBot="1" x14ac:dyDescent="0.2">
      <c r="A40" s="257" t="s">
        <v>79</v>
      </c>
      <c r="B40" s="258"/>
      <c r="C40" s="258"/>
      <c r="D40" s="258"/>
      <c r="E40" s="258"/>
      <c r="F40" s="258"/>
      <c r="G40" s="258"/>
      <c r="H40" s="258"/>
      <c r="I40" s="258"/>
      <c r="J40" s="258"/>
      <c r="K40" s="258"/>
      <c r="L40" s="258"/>
      <c r="M40" s="258"/>
      <c r="N40" s="258"/>
      <c r="O40" s="258"/>
      <c r="P40" s="258"/>
      <c r="Q40" s="258"/>
      <c r="R40" s="259" t="s">
        <v>60</v>
      </c>
      <c r="S40" s="260"/>
      <c r="T40" s="260"/>
      <c r="U40" s="260"/>
      <c r="V40" s="260"/>
      <c r="W40" s="261"/>
      <c r="X40" s="262">
        <v>200000</v>
      </c>
      <c r="Y40" s="262"/>
      <c r="Z40" s="262"/>
      <c r="AA40" s="66" t="s">
        <v>3</v>
      </c>
    </row>
    <row r="41" spans="1:27" ht="24" customHeight="1" thickTop="1" thickBot="1" x14ac:dyDescent="0.2">
      <c r="A41" s="263" t="s">
        <v>38</v>
      </c>
      <c r="B41" s="264"/>
      <c r="C41" s="264"/>
      <c r="D41" s="264"/>
      <c r="E41" s="264"/>
      <c r="F41" s="264"/>
      <c r="G41" s="264"/>
      <c r="H41" s="264"/>
      <c r="I41" s="264"/>
      <c r="J41" s="264"/>
      <c r="K41" s="264"/>
      <c r="L41" s="264"/>
      <c r="M41" s="264"/>
      <c r="N41" s="264"/>
      <c r="O41" s="264"/>
      <c r="P41" s="264"/>
      <c r="Q41" s="264"/>
      <c r="R41" s="265" t="s">
        <v>52</v>
      </c>
      <c r="S41" s="266"/>
      <c r="T41" s="266"/>
      <c r="U41" s="266"/>
      <c r="V41" s="266"/>
      <c r="W41" s="267"/>
      <c r="X41" s="268">
        <f>IF(X39&gt;=X40,X40,X39)</f>
        <v>70000</v>
      </c>
      <c r="Y41" s="269"/>
      <c r="Z41" s="269"/>
      <c r="AA41" s="70" t="s">
        <v>16</v>
      </c>
    </row>
    <row r="42" spans="1:27" ht="26.25" customHeight="1" thickTop="1" x14ac:dyDescent="0.15">
      <c r="A42" s="256" t="s">
        <v>39</v>
      </c>
      <c r="B42" s="256"/>
      <c r="C42" s="256"/>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row>
  </sheetData>
  <mergeCells count="201">
    <mergeCell ref="A42:AA42"/>
    <mergeCell ref="A40:Q40"/>
    <mergeCell ref="R40:W40"/>
    <mergeCell ref="X40:Z40"/>
    <mergeCell ref="A41:Q41"/>
    <mergeCell ref="R41:W41"/>
    <mergeCell ref="X41:Z41"/>
    <mergeCell ref="X37:Z37"/>
    <mergeCell ref="B38:Q38"/>
    <mergeCell ref="R38:W38"/>
    <mergeCell ref="X38:Z38"/>
    <mergeCell ref="A39:Q39"/>
    <mergeCell ref="R39:W39"/>
    <mergeCell ref="X39:Z39"/>
    <mergeCell ref="B34:Q34"/>
    <mergeCell ref="R34:W34"/>
    <mergeCell ref="X34:Z34"/>
    <mergeCell ref="A35:A38"/>
    <mergeCell ref="B35:W35"/>
    <mergeCell ref="X35:Z35"/>
    <mergeCell ref="B36:W36"/>
    <mergeCell ref="X36:Z36"/>
    <mergeCell ref="B37:Q37"/>
    <mergeCell ref="R37:W37"/>
    <mergeCell ref="A26:A34"/>
    <mergeCell ref="B33:G33"/>
    <mergeCell ref="H33:J33"/>
    <mergeCell ref="L33:N33"/>
    <mergeCell ref="P33:R33"/>
    <mergeCell ref="T33:V33"/>
    <mergeCell ref="X33:Z33"/>
    <mergeCell ref="B32:G32"/>
    <mergeCell ref="H32:J32"/>
    <mergeCell ref="L32:N32"/>
    <mergeCell ref="P32:R32"/>
    <mergeCell ref="T32:V32"/>
    <mergeCell ref="X32:Z32"/>
    <mergeCell ref="B30:K30"/>
    <mergeCell ref="L30:N30"/>
    <mergeCell ref="P30:W30"/>
    <mergeCell ref="X30:Z30"/>
    <mergeCell ref="B31:G31"/>
    <mergeCell ref="H31:K31"/>
    <mergeCell ref="L31:O31"/>
    <mergeCell ref="P31:S31"/>
    <mergeCell ref="T31:W31"/>
    <mergeCell ref="X31:Z31"/>
    <mergeCell ref="T28:V28"/>
    <mergeCell ref="X28:Z28"/>
    <mergeCell ref="B29:H29"/>
    <mergeCell ref="I29:J29"/>
    <mergeCell ref="L29:N29"/>
    <mergeCell ref="P29:R29"/>
    <mergeCell ref="T29:V29"/>
    <mergeCell ref="X29:Z29"/>
    <mergeCell ref="X26:Z26"/>
    <mergeCell ref="B27:H27"/>
    <mergeCell ref="I27:J27"/>
    <mergeCell ref="L27:N27"/>
    <mergeCell ref="P27:R27"/>
    <mergeCell ref="T27:V27"/>
    <mergeCell ref="X27:Z27"/>
    <mergeCell ref="B26:H26"/>
    <mergeCell ref="I26:J26"/>
    <mergeCell ref="L26:N26"/>
    <mergeCell ref="P26:R26"/>
    <mergeCell ref="T26:V26"/>
    <mergeCell ref="B28:H28"/>
    <mergeCell ref="I28:J28"/>
    <mergeCell ref="L28:N28"/>
    <mergeCell ref="P28:R28"/>
    <mergeCell ref="B24:Q24"/>
    <mergeCell ref="R24:W24"/>
    <mergeCell ref="X24:Z24"/>
    <mergeCell ref="B25:Q25"/>
    <mergeCell ref="R25:W25"/>
    <mergeCell ref="X25:Z25"/>
    <mergeCell ref="X22:Z22"/>
    <mergeCell ref="G23:H23"/>
    <mergeCell ref="I23:J23"/>
    <mergeCell ref="L23:N23"/>
    <mergeCell ref="P23:R23"/>
    <mergeCell ref="T23:V23"/>
    <mergeCell ref="X23:Z23"/>
    <mergeCell ref="E22:F23"/>
    <mergeCell ref="G22:H22"/>
    <mergeCell ref="I22:J22"/>
    <mergeCell ref="L22:N22"/>
    <mergeCell ref="P22:R22"/>
    <mergeCell ref="T22:V22"/>
    <mergeCell ref="B18:D23"/>
    <mergeCell ref="E18:F19"/>
    <mergeCell ref="X20:Z20"/>
    <mergeCell ref="G21:H21"/>
    <mergeCell ref="I21:J21"/>
    <mergeCell ref="L21:N21"/>
    <mergeCell ref="P21:R21"/>
    <mergeCell ref="T21:V21"/>
    <mergeCell ref="X21:Z21"/>
    <mergeCell ref="E20:F21"/>
    <mergeCell ref="G20:H20"/>
    <mergeCell ref="I20:J20"/>
    <mergeCell ref="L20:N20"/>
    <mergeCell ref="P20:R20"/>
    <mergeCell ref="T20:V20"/>
    <mergeCell ref="T18:V18"/>
    <mergeCell ref="X18:Z18"/>
    <mergeCell ref="G19:H19"/>
    <mergeCell ref="I19:J19"/>
    <mergeCell ref="L19:N19"/>
    <mergeCell ref="P19:R19"/>
    <mergeCell ref="T19:V19"/>
    <mergeCell ref="X19:Z19"/>
    <mergeCell ref="L17:N17"/>
    <mergeCell ref="P17:R17"/>
    <mergeCell ref="T17:V17"/>
    <mergeCell ref="X17:Z17"/>
    <mergeCell ref="G18:H18"/>
    <mergeCell ref="I18:J18"/>
    <mergeCell ref="L18:N18"/>
    <mergeCell ref="P18:R18"/>
    <mergeCell ref="C16:F17"/>
    <mergeCell ref="G16:H16"/>
    <mergeCell ref="I16:J16"/>
    <mergeCell ref="L16:N16"/>
    <mergeCell ref="P16:R16"/>
    <mergeCell ref="T16:V16"/>
    <mergeCell ref="X16:Z16"/>
    <mergeCell ref="G17:H17"/>
    <mergeCell ref="I17:J17"/>
    <mergeCell ref="T13:V13"/>
    <mergeCell ref="X13:Z13"/>
    <mergeCell ref="G14:H14"/>
    <mergeCell ref="I14:J14"/>
    <mergeCell ref="L14:N14"/>
    <mergeCell ref="P14:R14"/>
    <mergeCell ref="T14:V14"/>
    <mergeCell ref="X14:Z14"/>
    <mergeCell ref="G15:H15"/>
    <mergeCell ref="I15:J15"/>
    <mergeCell ref="L15:N15"/>
    <mergeCell ref="P15:R15"/>
    <mergeCell ref="T15:V15"/>
    <mergeCell ref="X15:Z15"/>
    <mergeCell ref="X11:Z11"/>
    <mergeCell ref="E10:F12"/>
    <mergeCell ref="G10:H10"/>
    <mergeCell ref="I10:J10"/>
    <mergeCell ref="L10:N10"/>
    <mergeCell ref="P10:R10"/>
    <mergeCell ref="T10:V10"/>
    <mergeCell ref="G12:H12"/>
    <mergeCell ref="I12:J12"/>
    <mergeCell ref="L12:N12"/>
    <mergeCell ref="P12:R12"/>
    <mergeCell ref="T12:V12"/>
    <mergeCell ref="X12:Z12"/>
    <mergeCell ref="X9:Z9"/>
    <mergeCell ref="X7:Z7"/>
    <mergeCell ref="G8:H8"/>
    <mergeCell ref="I8:J8"/>
    <mergeCell ref="L8:N8"/>
    <mergeCell ref="P8:R8"/>
    <mergeCell ref="T8:V8"/>
    <mergeCell ref="X8:Z8"/>
    <mergeCell ref="X10:Z10"/>
    <mergeCell ref="A7:A25"/>
    <mergeCell ref="B7:B17"/>
    <mergeCell ref="C7:D15"/>
    <mergeCell ref="E7:F9"/>
    <mergeCell ref="G7:H7"/>
    <mergeCell ref="I7:J7"/>
    <mergeCell ref="L7:N7"/>
    <mergeCell ref="P7:R7"/>
    <mergeCell ref="T7:V7"/>
    <mergeCell ref="G9:H9"/>
    <mergeCell ref="I9:J9"/>
    <mergeCell ref="L9:N9"/>
    <mergeCell ref="P9:R9"/>
    <mergeCell ref="T9:V9"/>
    <mergeCell ref="G11:H11"/>
    <mergeCell ref="I11:J11"/>
    <mergeCell ref="L11:N11"/>
    <mergeCell ref="P11:R11"/>
    <mergeCell ref="T11:V11"/>
    <mergeCell ref="E13:F15"/>
    <mergeCell ref="G13:H13"/>
    <mergeCell ref="I13:J13"/>
    <mergeCell ref="L13:N13"/>
    <mergeCell ref="P13:R13"/>
    <mergeCell ref="A2:AA2"/>
    <mergeCell ref="A4:F4"/>
    <mergeCell ref="G4:S4"/>
    <mergeCell ref="T4:W4"/>
    <mergeCell ref="X4:AA4"/>
    <mergeCell ref="A6:H6"/>
    <mergeCell ref="I6:K6"/>
    <mergeCell ref="L6:O6"/>
    <mergeCell ref="P6:S6"/>
    <mergeCell ref="T6:W6"/>
    <mergeCell ref="X6:AA6"/>
  </mergeCells>
  <phoneticPr fontId="1"/>
  <dataValidations count="2">
    <dataValidation type="list" allowBlank="1" showInputMessage="1" showErrorMessage="1" sqref="L5:O5" xr:uid="{C4A1FDC6-1198-476F-BAFF-CA342431798C}">
      <formula1>"省エネ基準,ZEH水準"</formula1>
    </dataValidation>
    <dataValidation type="list" allowBlank="1" showInputMessage="1" showErrorMessage="1" sqref="C5:H5" xr:uid="{DE0D226F-78FE-49E5-980C-78D4CAF77458}">
      <formula1>"戸建住宅,共同住宅等"</formula1>
    </dataValidation>
  </dataValidations>
  <printOptions horizontalCentered="1"/>
  <pageMargins left="0.51181102362204722" right="0.51181102362204722" top="0.35433070866141736" bottom="0.35433070866141736" header="0.31496062992125984" footer="0.31496062992125984"/>
  <pageSetup paperSize="9" scale="8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5A16E-F420-4DE0-87C8-50B189B163D4}">
  <sheetPr>
    <pageSetUpPr fitToPage="1"/>
  </sheetPr>
  <dimension ref="A1:AA42"/>
  <sheetViews>
    <sheetView showZeros="0" view="pageBreakPreview" topLeftCell="A13" zoomScale="85" zoomScaleNormal="100" zoomScaleSheetLayoutView="85" workbookViewId="0">
      <selection activeCell="X4" sqref="X4:AA4"/>
    </sheetView>
  </sheetViews>
  <sheetFormatPr defaultColWidth="4" defaultRowHeight="19.5" customHeight="1" x14ac:dyDescent="0.15"/>
  <cols>
    <col min="1" max="6" width="4" style="8"/>
    <col min="7" max="7" width="3.125" style="8" customWidth="1"/>
    <col min="8" max="10" width="4" style="8" customWidth="1"/>
    <col min="11" max="11" width="4" style="7"/>
    <col min="12" max="12" width="4" style="8"/>
    <col min="13" max="13" width="4" style="8" customWidth="1"/>
    <col min="14" max="14" width="4" style="8"/>
    <col min="15" max="15" width="4" style="7"/>
    <col min="16" max="19" width="4" style="8"/>
    <col min="20" max="22" width="4" style="7"/>
    <col min="23" max="23" width="4" style="8"/>
    <col min="24" max="27" width="4" style="8" customWidth="1"/>
    <col min="28" max="16384" width="4" style="8"/>
  </cols>
  <sheetData>
    <row r="1" spans="1:27" s="12" customFormat="1" ht="15.75" customHeight="1" x14ac:dyDescent="0.15">
      <c r="A1" s="12" t="s">
        <v>59</v>
      </c>
      <c r="B1" s="11"/>
      <c r="C1" s="11"/>
      <c r="D1" s="11"/>
      <c r="E1" s="11"/>
      <c r="F1" s="11"/>
      <c r="G1" s="11"/>
      <c r="H1" s="11"/>
      <c r="I1" s="13"/>
      <c r="J1" s="13"/>
      <c r="K1" s="15"/>
      <c r="L1" s="14"/>
      <c r="M1" s="14"/>
      <c r="N1" s="14"/>
      <c r="O1" s="15"/>
      <c r="P1" s="14"/>
      <c r="Q1" s="14"/>
      <c r="R1" s="14"/>
      <c r="S1" s="20"/>
      <c r="T1" s="16"/>
      <c r="U1" s="16"/>
      <c r="V1" s="16"/>
      <c r="AA1" s="21"/>
    </row>
    <row r="2" spans="1:27" s="17" customFormat="1" ht="14.25" x14ac:dyDescent="0.15">
      <c r="A2" s="87" t="s">
        <v>58</v>
      </c>
      <c r="B2" s="87"/>
      <c r="C2" s="87"/>
      <c r="D2" s="87"/>
      <c r="E2" s="87"/>
      <c r="F2" s="87"/>
      <c r="G2" s="87"/>
      <c r="H2" s="87"/>
      <c r="I2" s="87"/>
      <c r="J2" s="87"/>
      <c r="K2" s="87"/>
      <c r="L2" s="87"/>
      <c r="M2" s="87"/>
      <c r="N2" s="87"/>
      <c r="O2" s="87"/>
      <c r="P2" s="87"/>
      <c r="Q2" s="87"/>
      <c r="R2" s="87"/>
      <c r="S2" s="87"/>
      <c r="T2" s="87"/>
      <c r="U2" s="87"/>
      <c r="V2" s="87"/>
      <c r="W2" s="87"/>
      <c r="X2" s="87"/>
      <c r="Y2" s="87"/>
      <c r="Z2" s="87"/>
      <c r="AA2" s="87"/>
    </row>
    <row r="3" spans="1:27" s="18" customFormat="1" ht="14.25" thickBot="1" x14ac:dyDescent="0.2">
      <c r="K3" s="19"/>
      <c r="O3" s="19"/>
      <c r="T3" s="19"/>
      <c r="U3" s="19"/>
      <c r="V3" s="19"/>
    </row>
    <row r="4" spans="1:27" ht="19.5" customHeight="1" thickTop="1" thickBot="1" x14ac:dyDescent="0.2">
      <c r="A4" s="88" t="s">
        <v>53</v>
      </c>
      <c r="B4" s="89"/>
      <c r="C4" s="89"/>
      <c r="D4" s="89"/>
      <c r="E4" s="89"/>
      <c r="F4" s="89"/>
      <c r="G4" s="90"/>
      <c r="H4" s="91"/>
      <c r="I4" s="91"/>
      <c r="J4" s="91"/>
      <c r="K4" s="91"/>
      <c r="L4" s="91"/>
      <c r="M4" s="91"/>
      <c r="N4" s="91"/>
      <c r="O4" s="91"/>
      <c r="P4" s="91"/>
      <c r="Q4" s="91"/>
      <c r="R4" s="91"/>
      <c r="S4" s="92"/>
      <c r="T4" s="93" t="s">
        <v>40</v>
      </c>
      <c r="U4" s="89"/>
      <c r="V4" s="89"/>
      <c r="W4" s="94"/>
      <c r="X4" s="95">
        <v>0.8</v>
      </c>
      <c r="Y4" s="96"/>
      <c r="Z4" s="96"/>
      <c r="AA4" s="97"/>
    </row>
    <row r="5" spans="1:27" ht="13.5" thickTop="1" thickBot="1" x14ac:dyDescent="0.2">
      <c r="A5" s="9"/>
      <c r="B5" s="9"/>
      <c r="C5" s="9"/>
      <c r="D5" s="9"/>
      <c r="E5" s="9"/>
      <c r="F5" s="9"/>
      <c r="G5" s="9"/>
      <c r="H5" s="9"/>
      <c r="I5" s="9"/>
      <c r="J5" s="9"/>
      <c r="K5" s="10"/>
      <c r="L5" s="9"/>
      <c r="M5" s="9"/>
      <c r="N5" s="9"/>
      <c r="O5" s="10"/>
      <c r="P5" s="9"/>
      <c r="Q5" s="9"/>
      <c r="R5" s="9"/>
      <c r="S5" s="9"/>
      <c r="T5" s="10"/>
      <c r="U5" s="10"/>
      <c r="V5" s="10"/>
      <c r="W5" s="9"/>
      <c r="Z5" s="9"/>
      <c r="AA5" s="9"/>
    </row>
    <row r="6" spans="1:27" ht="35.1" customHeight="1" thickTop="1" thickBot="1" x14ac:dyDescent="0.2">
      <c r="A6" s="98" t="s">
        <v>33</v>
      </c>
      <c r="B6" s="99"/>
      <c r="C6" s="99"/>
      <c r="D6" s="99"/>
      <c r="E6" s="99"/>
      <c r="F6" s="99"/>
      <c r="G6" s="99"/>
      <c r="H6" s="99"/>
      <c r="I6" s="99" t="s">
        <v>10</v>
      </c>
      <c r="J6" s="99"/>
      <c r="K6" s="99"/>
      <c r="L6" s="100" t="s">
        <v>32</v>
      </c>
      <c r="M6" s="100"/>
      <c r="N6" s="100"/>
      <c r="O6" s="100"/>
      <c r="P6" s="100" t="s">
        <v>41</v>
      </c>
      <c r="Q6" s="100"/>
      <c r="R6" s="100"/>
      <c r="S6" s="100"/>
      <c r="T6" s="99" t="s">
        <v>42</v>
      </c>
      <c r="U6" s="99"/>
      <c r="V6" s="99"/>
      <c r="W6" s="101"/>
      <c r="X6" s="102" t="s">
        <v>43</v>
      </c>
      <c r="Y6" s="103"/>
      <c r="Z6" s="103"/>
      <c r="AA6" s="104"/>
    </row>
    <row r="7" spans="1:27" ht="24" customHeight="1" x14ac:dyDescent="0.15">
      <c r="A7" s="105" t="s">
        <v>45</v>
      </c>
      <c r="B7" s="108" t="s">
        <v>11</v>
      </c>
      <c r="C7" s="110" t="s">
        <v>12</v>
      </c>
      <c r="D7" s="111"/>
      <c r="E7" s="110" t="s">
        <v>13</v>
      </c>
      <c r="F7" s="111"/>
      <c r="G7" s="114" t="s">
        <v>0</v>
      </c>
      <c r="H7" s="115"/>
      <c r="I7" s="116"/>
      <c r="J7" s="117"/>
      <c r="K7" s="22" t="s">
        <v>14</v>
      </c>
      <c r="L7" s="118">
        <v>112000</v>
      </c>
      <c r="M7" s="119"/>
      <c r="N7" s="119"/>
      <c r="O7" s="23" t="s">
        <v>15</v>
      </c>
      <c r="P7" s="283" t="str">
        <f t="shared" ref="P7:P8" si="0">IF(I7="","",I7*L7)</f>
        <v/>
      </c>
      <c r="Q7" s="284"/>
      <c r="R7" s="285"/>
      <c r="S7" s="24" t="s">
        <v>16</v>
      </c>
      <c r="T7" s="122"/>
      <c r="U7" s="123"/>
      <c r="V7" s="123"/>
      <c r="W7" s="25" t="s">
        <v>3</v>
      </c>
      <c r="X7" s="143">
        <f>MIN(P7,T7)</f>
        <v>0</v>
      </c>
      <c r="Y7" s="144"/>
      <c r="Z7" s="144"/>
      <c r="AA7" s="26" t="s">
        <v>3</v>
      </c>
    </row>
    <row r="8" spans="1:27" ht="24" customHeight="1" x14ac:dyDescent="0.15">
      <c r="A8" s="106"/>
      <c r="B8" s="108"/>
      <c r="C8" s="110"/>
      <c r="D8" s="111"/>
      <c r="E8" s="110"/>
      <c r="F8" s="111"/>
      <c r="G8" s="132" t="s">
        <v>1</v>
      </c>
      <c r="H8" s="133"/>
      <c r="I8" s="134"/>
      <c r="J8" s="135"/>
      <c r="K8" s="27" t="s">
        <v>14</v>
      </c>
      <c r="L8" s="120">
        <v>80000</v>
      </c>
      <c r="M8" s="121"/>
      <c r="N8" s="121"/>
      <c r="O8" s="28" t="s">
        <v>15</v>
      </c>
      <c r="P8" s="120" t="str">
        <f t="shared" si="0"/>
        <v/>
      </c>
      <c r="Q8" s="121"/>
      <c r="R8" s="286"/>
      <c r="S8" s="29" t="s">
        <v>16</v>
      </c>
      <c r="T8" s="136"/>
      <c r="U8" s="137"/>
      <c r="V8" s="137"/>
      <c r="W8" s="30" t="s">
        <v>3</v>
      </c>
      <c r="X8" s="145">
        <f>MIN(P8,T8)</f>
        <v>0</v>
      </c>
      <c r="Y8" s="146"/>
      <c r="Z8" s="146"/>
      <c r="AA8" s="31" t="s">
        <v>3</v>
      </c>
    </row>
    <row r="9" spans="1:27" ht="24" customHeight="1" x14ac:dyDescent="0.15">
      <c r="A9" s="106"/>
      <c r="B9" s="108"/>
      <c r="C9" s="110"/>
      <c r="D9" s="111"/>
      <c r="E9" s="112"/>
      <c r="F9" s="113"/>
      <c r="G9" s="124" t="s">
        <v>2</v>
      </c>
      <c r="H9" s="125"/>
      <c r="I9" s="126"/>
      <c r="J9" s="127"/>
      <c r="K9" s="32" t="s">
        <v>14</v>
      </c>
      <c r="L9" s="128">
        <v>32000</v>
      </c>
      <c r="M9" s="129"/>
      <c r="N9" s="129"/>
      <c r="O9" s="33" t="s">
        <v>15</v>
      </c>
      <c r="P9" s="128" t="str">
        <f t="shared" ref="P9:P23" si="1">IF(I9="","",I9*L9)</f>
        <v/>
      </c>
      <c r="Q9" s="129"/>
      <c r="R9" s="129"/>
      <c r="S9" s="34" t="s">
        <v>16</v>
      </c>
      <c r="T9" s="130"/>
      <c r="U9" s="131"/>
      <c r="V9" s="131"/>
      <c r="W9" s="35" t="s">
        <v>3</v>
      </c>
      <c r="X9" s="140">
        <f t="shared" ref="X9:X23" si="2">MIN(P9,T9)</f>
        <v>0</v>
      </c>
      <c r="Y9" s="141"/>
      <c r="Z9" s="142"/>
      <c r="AA9" s="36" t="s">
        <v>3</v>
      </c>
    </row>
    <row r="10" spans="1:27" ht="24" customHeight="1" x14ac:dyDescent="0.15">
      <c r="A10" s="106"/>
      <c r="B10" s="108"/>
      <c r="C10" s="110"/>
      <c r="D10" s="111"/>
      <c r="E10" s="138" t="s">
        <v>34</v>
      </c>
      <c r="F10" s="139"/>
      <c r="G10" s="114" t="s">
        <v>0</v>
      </c>
      <c r="H10" s="115"/>
      <c r="I10" s="116"/>
      <c r="J10" s="117"/>
      <c r="K10" s="22" t="s">
        <v>17</v>
      </c>
      <c r="L10" s="118">
        <v>272000</v>
      </c>
      <c r="M10" s="119"/>
      <c r="N10" s="119"/>
      <c r="O10" s="23" t="s">
        <v>18</v>
      </c>
      <c r="P10" s="118" t="str">
        <f t="shared" si="1"/>
        <v/>
      </c>
      <c r="Q10" s="119"/>
      <c r="R10" s="119"/>
      <c r="S10" s="24" t="s">
        <v>16</v>
      </c>
      <c r="T10" s="122"/>
      <c r="U10" s="123"/>
      <c r="V10" s="123"/>
      <c r="W10" s="25" t="s">
        <v>3</v>
      </c>
      <c r="X10" s="147">
        <f t="shared" si="2"/>
        <v>0</v>
      </c>
      <c r="Y10" s="148"/>
      <c r="Z10" s="149"/>
      <c r="AA10" s="26" t="s">
        <v>3</v>
      </c>
    </row>
    <row r="11" spans="1:27" ht="24" customHeight="1" x14ac:dyDescent="0.15">
      <c r="A11" s="106"/>
      <c r="B11" s="108"/>
      <c r="C11" s="110"/>
      <c r="D11" s="111"/>
      <c r="E11" s="110"/>
      <c r="F11" s="111"/>
      <c r="G11" s="132" t="s">
        <v>1</v>
      </c>
      <c r="H11" s="133"/>
      <c r="I11" s="134"/>
      <c r="J11" s="135"/>
      <c r="K11" s="27" t="s">
        <v>17</v>
      </c>
      <c r="L11" s="120">
        <v>216000</v>
      </c>
      <c r="M11" s="121"/>
      <c r="N11" s="121"/>
      <c r="O11" s="28" t="s">
        <v>18</v>
      </c>
      <c r="P11" s="120" t="str">
        <f t="shared" si="1"/>
        <v/>
      </c>
      <c r="Q11" s="121"/>
      <c r="R11" s="121"/>
      <c r="S11" s="29" t="s">
        <v>16</v>
      </c>
      <c r="T11" s="136"/>
      <c r="U11" s="137"/>
      <c r="V11" s="137"/>
      <c r="W11" s="30" t="s">
        <v>3</v>
      </c>
      <c r="X11" s="145">
        <f t="shared" si="2"/>
        <v>0</v>
      </c>
      <c r="Y11" s="146"/>
      <c r="Z11" s="150"/>
      <c r="AA11" s="31" t="s">
        <v>3</v>
      </c>
    </row>
    <row r="12" spans="1:27" ht="24" customHeight="1" x14ac:dyDescent="0.15">
      <c r="A12" s="106"/>
      <c r="B12" s="108"/>
      <c r="C12" s="110"/>
      <c r="D12" s="111"/>
      <c r="E12" s="112"/>
      <c r="F12" s="113"/>
      <c r="G12" s="124" t="s">
        <v>2</v>
      </c>
      <c r="H12" s="125"/>
      <c r="I12" s="126"/>
      <c r="J12" s="127"/>
      <c r="K12" s="32" t="s">
        <v>17</v>
      </c>
      <c r="L12" s="128">
        <v>176000</v>
      </c>
      <c r="M12" s="129"/>
      <c r="N12" s="129"/>
      <c r="O12" s="33" t="s">
        <v>18</v>
      </c>
      <c r="P12" s="128" t="str">
        <f t="shared" si="1"/>
        <v/>
      </c>
      <c r="Q12" s="129"/>
      <c r="R12" s="129"/>
      <c r="S12" s="34" t="s">
        <v>16</v>
      </c>
      <c r="T12" s="130"/>
      <c r="U12" s="131"/>
      <c r="V12" s="131"/>
      <c r="W12" s="35" t="s">
        <v>3</v>
      </c>
      <c r="X12" s="140">
        <f t="shared" si="2"/>
        <v>0</v>
      </c>
      <c r="Y12" s="141"/>
      <c r="Z12" s="142"/>
      <c r="AA12" s="36" t="s">
        <v>3</v>
      </c>
    </row>
    <row r="13" spans="1:27" ht="24" customHeight="1" x14ac:dyDescent="0.15">
      <c r="A13" s="106"/>
      <c r="B13" s="108"/>
      <c r="C13" s="110"/>
      <c r="D13" s="111"/>
      <c r="E13" s="138" t="s">
        <v>35</v>
      </c>
      <c r="F13" s="139"/>
      <c r="G13" s="114" t="s">
        <v>0</v>
      </c>
      <c r="H13" s="115"/>
      <c r="I13" s="116"/>
      <c r="J13" s="117"/>
      <c r="K13" s="22" t="s">
        <v>17</v>
      </c>
      <c r="L13" s="118">
        <v>272000</v>
      </c>
      <c r="M13" s="119"/>
      <c r="N13" s="119"/>
      <c r="O13" s="23" t="s">
        <v>18</v>
      </c>
      <c r="P13" s="118" t="str">
        <f t="shared" si="1"/>
        <v/>
      </c>
      <c r="Q13" s="119"/>
      <c r="R13" s="119"/>
      <c r="S13" s="24" t="s">
        <v>16</v>
      </c>
      <c r="T13" s="122"/>
      <c r="U13" s="123"/>
      <c r="V13" s="123"/>
      <c r="W13" s="25" t="s">
        <v>3</v>
      </c>
      <c r="X13" s="147">
        <f t="shared" si="2"/>
        <v>0</v>
      </c>
      <c r="Y13" s="148"/>
      <c r="Z13" s="149"/>
      <c r="AA13" s="26" t="s">
        <v>3</v>
      </c>
    </row>
    <row r="14" spans="1:27" ht="24" customHeight="1" x14ac:dyDescent="0.15">
      <c r="A14" s="106"/>
      <c r="B14" s="108"/>
      <c r="C14" s="110"/>
      <c r="D14" s="111"/>
      <c r="E14" s="110"/>
      <c r="F14" s="111"/>
      <c r="G14" s="132" t="s">
        <v>1</v>
      </c>
      <c r="H14" s="133"/>
      <c r="I14" s="134"/>
      <c r="J14" s="135"/>
      <c r="K14" s="27" t="s">
        <v>17</v>
      </c>
      <c r="L14" s="120">
        <v>216000</v>
      </c>
      <c r="M14" s="121"/>
      <c r="N14" s="121"/>
      <c r="O14" s="28" t="s">
        <v>18</v>
      </c>
      <c r="P14" s="120" t="str">
        <f t="shared" si="1"/>
        <v/>
      </c>
      <c r="Q14" s="121"/>
      <c r="R14" s="121"/>
      <c r="S14" s="29" t="s">
        <v>16</v>
      </c>
      <c r="T14" s="136"/>
      <c r="U14" s="137"/>
      <c r="V14" s="137"/>
      <c r="W14" s="30" t="s">
        <v>3</v>
      </c>
      <c r="X14" s="145">
        <f t="shared" si="2"/>
        <v>0</v>
      </c>
      <c r="Y14" s="146"/>
      <c r="Z14" s="150"/>
      <c r="AA14" s="31" t="s">
        <v>3</v>
      </c>
    </row>
    <row r="15" spans="1:27" ht="24" customHeight="1" x14ac:dyDescent="0.15">
      <c r="A15" s="106"/>
      <c r="B15" s="108"/>
      <c r="C15" s="112"/>
      <c r="D15" s="113"/>
      <c r="E15" s="112"/>
      <c r="F15" s="113"/>
      <c r="G15" s="124" t="s">
        <v>2</v>
      </c>
      <c r="H15" s="125"/>
      <c r="I15" s="126"/>
      <c r="J15" s="127"/>
      <c r="K15" s="32" t="s">
        <v>17</v>
      </c>
      <c r="L15" s="128">
        <v>176000</v>
      </c>
      <c r="M15" s="129"/>
      <c r="N15" s="129"/>
      <c r="O15" s="33" t="s">
        <v>18</v>
      </c>
      <c r="P15" s="128" t="str">
        <f t="shared" si="1"/>
        <v/>
      </c>
      <c r="Q15" s="129"/>
      <c r="R15" s="129"/>
      <c r="S15" s="34" t="s">
        <v>16</v>
      </c>
      <c r="T15" s="130"/>
      <c r="U15" s="131"/>
      <c r="V15" s="131"/>
      <c r="W15" s="35" t="s">
        <v>3</v>
      </c>
      <c r="X15" s="140">
        <f t="shared" si="2"/>
        <v>0</v>
      </c>
      <c r="Y15" s="141"/>
      <c r="Z15" s="142"/>
      <c r="AA15" s="36" t="s">
        <v>3</v>
      </c>
    </row>
    <row r="16" spans="1:27" ht="24" customHeight="1" x14ac:dyDescent="0.15">
      <c r="A16" s="106"/>
      <c r="B16" s="108"/>
      <c r="C16" s="138" t="s">
        <v>19</v>
      </c>
      <c r="D16" s="151"/>
      <c r="E16" s="152"/>
      <c r="F16" s="153"/>
      <c r="G16" s="157" t="s">
        <v>0</v>
      </c>
      <c r="H16" s="158"/>
      <c r="I16" s="116"/>
      <c r="J16" s="117"/>
      <c r="K16" s="37" t="s">
        <v>17</v>
      </c>
      <c r="L16" s="118">
        <v>392000</v>
      </c>
      <c r="M16" s="119"/>
      <c r="N16" s="119"/>
      <c r="O16" s="38" t="s">
        <v>18</v>
      </c>
      <c r="P16" s="118" t="str">
        <f t="shared" si="1"/>
        <v/>
      </c>
      <c r="Q16" s="119"/>
      <c r="R16" s="119"/>
      <c r="S16" s="39" t="s">
        <v>16</v>
      </c>
      <c r="T16" s="122"/>
      <c r="U16" s="123"/>
      <c r="V16" s="123"/>
      <c r="W16" s="40" t="s">
        <v>3</v>
      </c>
      <c r="X16" s="147">
        <f t="shared" si="2"/>
        <v>0</v>
      </c>
      <c r="Y16" s="148"/>
      <c r="Z16" s="149"/>
      <c r="AA16" s="41" t="s">
        <v>3</v>
      </c>
    </row>
    <row r="17" spans="1:27" ht="24" customHeight="1" x14ac:dyDescent="0.15">
      <c r="A17" s="106"/>
      <c r="B17" s="109"/>
      <c r="C17" s="112"/>
      <c r="D17" s="154"/>
      <c r="E17" s="155"/>
      <c r="F17" s="156"/>
      <c r="G17" s="124" t="s">
        <v>2</v>
      </c>
      <c r="H17" s="125"/>
      <c r="I17" s="126"/>
      <c r="J17" s="127"/>
      <c r="K17" s="32" t="s">
        <v>17</v>
      </c>
      <c r="L17" s="128">
        <v>344000</v>
      </c>
      <c r="M17" s="129"/>
      <c r="N17" s="129"/>
      <c r="O17" s="33" t="s">
        <v>18</v>
      </c>
      <c r="P17" s="128" t="str">
        <f t="shared" si="1"/>
        <v/>
      </c>
      <c r="Q17" s="129"/>
      <c r="R17" s="129"/>
      <c r="S17" s="34" t="s">
        <v>16</v>
      </c>
      <c r="T17" s="130"/>
      <c r="U17" s="131"/>
      <c r="V17" s="131"/>
      <c r="W17" s="35" t="s">
        <v>3</v>
      </c>
      <c r="X17" s="140">
        <f t="shared" si="2"/>
        <v>0</v>
      </c>
      <c r="Y17" s="141"/>
      <c r="Z17" s="142"/>
      <c r="AA17" s="36" t="s">
        <v>3</v>
      </c>
    </row>
    <row r="18" spans="1:27" ht="24" customHeight="1" x14ac:dyDescent="0.15">
      <c r="A18" s="106"/>
      <c r="B18" s="183" t="s">
        <v>46</v>
      </c>
      <c r="C18" s="184"/>
      <c r="D18" s="185"/>
      <c r="E18" s="138" t="s">
        <v>20</v>
      </c>
      <c r="F18" s="139"/>
      <c r="G18" s="157" t="s">
        <v>36</v>
      </c>
      <c r="H18" s="158"/>
      <c r="I18" s="116"/>
      <c r="J18" s="117"/>
      <c r="K18" s="37" t="s">
        <v>21</v>
      </c>
      <c r="L18" s="118">
        <v>201000</v>
      </c>
      <c r="M18" s="119"/>
      <c r="N18" s="119"/>
      <c r="O18" s="42" t="s">
        <v>22</v>
      </c>
      <c r="P18" s="118" t="str">
        <f t="shared" si="1"/>
        <v/>
      </c>
      <c r="Q18" s="119"/>
      <c r="R18" s="119"/>
      <c r="S18" s="39" t="s">
        <v>16</v>
      </c>
      <c r="T18" s="122"/>
      <c r="U18" s="123"/>
      <c r="V18" s="123"/>
      <c r="W18" s="40" t="s">
        <v>3</v>
      </c>
      <c r="X18" s="147">
        <f t="shared" si="2"/>
        <v>0</v>
      </c>
      <c r="Y18" s="148"/>
      <c r="Z18" s="149"/>
      <c r="AA18" s="41" t="s">
        <v>3</v>
      </c>
    </row>
    <row r="19" spans="1:27" ht="24" customHeight="1" x14ac:dyDescent="0.15">
      <c r="A19" s="106"/>
      <c r="B19" s="186"/>
      <c r="C19" s="187"/>
      <c r="D19" s="188"/>
      <c r="E19" s="112"/>
      <c r="F19" s="113"/>
      <c r="G19" s="124" t="s">
        <v>37</v>
      </c>
      <c r="H19" s="125"/>
      <c r="I19" s="126"/>
      <c r="J19" s="127"/>
      <c r="K19" s="32" t="s">
        <v>21</v>
      </c>
      <c r="L19" s="128">
        <v>302000</v>
      </c>
      <c r="M19" s="129"/>
      <c r="N19" s="129"/>
      <c r="O19" s="43" t="s">
        <v>22</v>
      </c>
      <c r="P19" s="128" t="str">
        <f t="shared" si="1"/>
        <v/>
      </c>
      <c r="Q19" s="129"/>
      <c r="R19" s="129"/>
      <c r="S19" s="34" t="s">
        <v>16</v>
      </c>
      <c r="T19" s="130"/>
      <c r="U19" s="131"/>
      <c r="V19" s="131"/>
      <c r="W19" s="35" t="s">
        <v>3</v>
      </c>
      <c r="X19" s="140">
        <f t="shared" si="2"/>
        <v>0</v>
      </c>
      <c r="Y19" s="141"/>
      <c r="Z19" s="142"/>
      <c r="AA19" s="36" t="s">
        <v>3</v>
      </c>
    </row>
    <row r="20" spans="1:27" ht="24" customHeight="1" x14ac:dyDescent="0.15">
      <c r="A20" s="106"/>
      <c r="B20" s="186"/>
      <c r="C20" s="187"/>
      <c r="D20" s="188"/>
      <c r="E20" s="138" t="s">
        <v>23</v>
      </c>
      <c r="F20" s="139"/>
      <c r="G20" s="157" t="s">
        <v>36</v>
      </c>
      <c r="H20" s="158"/>
      <c r="I20" s="116"/>
      <c r="J20" s="117"/>
      <c r="K20" s="37" t="s">
        <v>21</v>
      </c>
      <c r="L20" s="118">
        <v>72000</v>
      </c>
      <c r="M20" s="119"/>
      <c r="N20" s="119"/>
      <c r="O20" s="42" t="s">
        <v>22</v>
      </c>
      <c r="P20" s="118" t="str">
        <f t="shared" si="1"/>
        <v/>
      </c>
      <c r="Q20" s="119"/>
      <c r="R20" s="119"/>
      <c r="S20" s="39" t="s">
        <v>16</v>
      </c>
      <c r="T20" s="122"/>
      <c r="U20" s="123"/>
      <c r="V20" s="123"/>
      <c r="W20" s="40" t="s">
        <v>3</v>
      </c>
      <c r="X20" s="147">
        <f t="shared" si="2"/>
        <v>0</v>
      </c>
      <c r="Y20" s="148"/>
      <c r="Z20" s="149"/>
      <c r="AA20" s="41" t="s">
        <v>3</v>
      </c>
    </row>
    <row r="21" spans="1:27" ht="24" customHeight="1" x14ac:dyDescent="0.15">
      <c r="A21" s="106"/>
      <c r="B21" s="186"/>
      <c r="C21" s="187"/>
      <c r="D21" s="188"/>
      <c r="E21" s="112"/>
      <c r="F21" s="113"/>
      <c r="G21" s="124" t="s">
        <v>37</v>
      </c>
      <c r="H21" s="125"/>
      <c r="I21" s="126"/>
      <c r="J21" s="127"/>
      <c r="K21" s="32" t="s">
        <v>21</v>
      </c>
      <c r="L21" s="128">
        <v>123000</v>
      </c>
      <c r="M21" s="129"/>
      <c r="N21" s="129"/>
      <c r="O21" s="44" t="s">
        <v>22</v>
      </c>
      <c r="P21" s="128" t="str">
        <f t="shared" si="1"/>
        <v/>
      </c>
      <c r="Q21" s="129"/>
      <c r="R21" s="129"/>
      <c r="S21" s="34" t="s">
        <v>16</v>
      </c>
      <c r="T21" s="130"/>
      <c r="U21" s="131"/>
      <c r="V21" s="131"/>
      <c r="W21" s="35" t="s">
        <v>3</v>
      </c>
      <c r="X21" s="140">
        <f t="shared" si="2"/>
        <v>0</v>
      </c>
      <c r="Y21" s="141"/>
      <c r="Z21" s="142"/>
      <c r="AA21" s="36" t="s">
        <v>3</v>
      </c>
    </row>
    <row r="22" spans="1:27" ht="24" customHeight="1" x14ac:dyDescent="0.15">
      <c r="A22" s="106"/>
      <c r="B22" s="186"/>
      <c r="C22" s="187"/>
      <c r="D22" s="188"/>
      <c r="E22" s="138" t="s">
        <v>24</v>
      </c>
      <c r="F22" s="139"/>
      <c r="G22" s="157" t="s">
        <v>36</v>
      </c>
      <c r="H22" s="158"/>
      <c r="I22" s="116"/>
      <c r="J22" s="117"/>
      <c r="K22" s="37" t="s">
        <v>21</v>
      </c>
      <c r="L22" s="118">
        <v>256000</v>
      </c>
      <c r="M22" s="119"/>
      <c r="N22" s="119"/>
      <c r="O22" s="42" t="s">
        <v>22</v>
      </c>
      <c r="P22" s="118" t="str">
        <f t="shared" si="1"/>
        <v/>
      </c>
      <c r="Q22" s="119"/>
      <c r="R22" s="119"/>
      <c r="S22" s="39" t="s">
        <v>16</v>
      </c>
      <c r="T22" s="122"/>
      <c r="U22" s="123"/>
      <c r="V22" s="123"/>
      <c r="W22" s="40" t="s">
        <v>3</v>
      </c>
      <c r="X22" s="147">
        <f t="shared" si="2"/>
        <v>0</v>
      </c>
      <c r="Y22" s="148"/>
      <c r="Z22" s="149"/>
      <c r="AA22" s="41" t="s">
        <v>3</v>
      </c>
    </row>
    <row r="23" spans="1:27" ht="24" customHeight="1" thickBot="1" x14ac:dyDescent="0.2">
      <c r="A23" s="106"/>
      <c r="B23" s="189"/>
      <c r="C23" s="190"/>
      <c r="D23" s="191"/>
      <c r="E23" s="181"/>
      <c r="F23" s="182"/>
      <c r="G23" s="174" t="s">
        <v>37</v>
      </c>
      <c r="H23" s="175"/>
      <c r="I23" s="126"/>
      <c r="J23" s="127"/>
      <c r="K23" s="45" t="s">
        <v>21</v>
      </c>
      <c r="L23" s="128">
        <v>384000</v>
      </c>
      <c r="M23" s="129"/>
      <c r="N23" s="129"/>
      <c r="O23" s="46" t="s">
        <v>22</v>
      </c>
      <c r="P23" s="128" t="str">
        <f t="shared" si="1"/>
        <v/>
      </c>
      <c r="Q23" s="129"/>
      <c r="R23" s="129"/>
      <c r="S23" s="47" t="s">
        <v>16</v>
      </c>
      <c r="T23" s="176"/>
      <c r="U23" s="177"/>
      <c r="V23" s="177"/>
      <c r="W23" s="48" t="s">
        <v>3</v>
      </c>
      <c r="X23" s="178">
        <f t="shared" si="2"/>
        <v>0</v>
      </c>
      <c r="Y23" s="179"/>
      <c r="Z23" s="180"/>
      <c r="AA23" s="49" t="s">
        <v>3</v>
      </c>
    </row>
    <row r="24" spans="1:27" ht="24" customHeight="1" thickTop="1" x14ac:dyDescent="0.15">
      <c r="A24" s="106"/>
      <c r="B24" s="159" t="s">
        <v>70</v>
      </c>
      <c r="C24" s="160"/>
      <c r="D24" s="160"/>
      <c r="E24" s="160"/>
      <c r="F24" s="160"/>
      <c r="G24" s="160"/>
      <c r="H24" s="160"/>
      <c r="I24" s="160"/>
      <c r="J24" s="160"/>
      <c r="K24" s="160"/>
      <c r="L24" s="160"/>
      <c r="M24" s="160"/>
      <c r="N24" s="160"/>
      <c r="O24" s="160"/>
      <c r="P24" s="160"/>
      <c r="Q24" s="160"/>
      <c r="R24" s="161" t="s">
        <v>44</v>
      </c>
      <c r="S24" s="162"/>
      <c r="T24" s="162"/>
      <c r="U24" s="162"/>
      <c r="V24" s="162"/>
      <c r="W24" s="163"/>
      <c r="X24" s="164">
        <f>SUM($X$7:$Z$23)</f>
        <v>0</v>
      </c>
      <c r="Y24" s="165"/>
      <c r="Z24" s="165"/>
      <c r="AA24" s="50" t="s">
        <v>16</v>
      </c>
    </row>
    <row r="25" spans="1:27" ht="24" customHeight="1" thickBot="1" x14ac:dyDescent="0.2">
      <c r="A25" s="107"/>
      <c r="B25" s="166" t="s">
        <v>71</v>
      </c>
      <c r="C25" s="167"/>
      <c r="D25" s="167"/>
      <c r="E25" s="167"/>
      <c r="F25" s="167"/>
      <c r="G25" s="167"/>
      <c r="H25" s="167"/>
      <c r="I25" s="167"/>
      <c r="J25" s="167"/>
      <c r="K25" s="167"/>
      <c r="L25" s="167"/>
      <c r="M25" s="167"/>
      <c r="N25" s="167"/>
      <c r="O25" s="167"/>
      <c r="P25" s="167"/>
      <c r="Q25" s="167"/>
      <c r="R25" s="168" t="s">
        <v>55</v>
      </c>
      <c r="S25" s="169"/>
      <c r="T25" s="169"/>
      <c r="U25" s="169"/>
      <c r="V25" s="169"/>
      <c r="W25" s="170"/>
      <c r="X25" s="171">
        <f>ROUNDDOWN(X24*4/5,-3)</f>
        <v>0</v>
      </c>
      <c r="Y25" s="172"/>
      <c r="Z25" s="173"/>
      <c r="AA25" s="51" t="s">
        <v>3</v>
      </c>
    </row>
    <row r="26" spans="1:27" ht="24" customHeight="1" x14ac:dyDescent="0.15">
      <c r="A26" s="240" t="s">
        <v>47</v>
      </c>
      <c r="B26" s="205" t="s">
        <v>61</v>
      </c>
      <c r="C26" s="206"/>
      <c r="D26" s="206"/>
      <c r="E26" s="206"/>
      <c r="F26" s="206"/>
      <c r="G26" s="206"/>
      <c r="H26" s="207"/>
      <c r="I26" s="208"/>
      <c r="J26" s="209"/>
      <c r="K26" s="52" t="s">
        <v>5</v>
      </c>
      <c r="L26" s="210">
        <v>498000</v>
      </c>
      <c r="M26" s="211"/>
      <c r="N26" s="211"/>
      <c r="O26" s="53" t="s">
        <v>25</v>
      </c>
      <c r="P26" s="210" t="str">
        <f>IF(I26="","",I26*L26)</f>
        <v/>
      </c>
      <c r="Q26" s="211"/>
      <c r="R26" s="211"/>
      <c r="S26" s="54" t="s">
        <v>16</v>
      </c>
      <c r="T26" s="212"/>
      <c r="U26" s="213"/>
      <c r="V26" s="213"/>
      <c r="W26" s="55" t="s">
        <v>16</v>
      </c>
      <c r="X26" s="203">
        <f>MIN(P26,T26)</f>
        <v>0</v>
      </c>
      <c r="Y26" s="204"/>
      <c r="Z26" s="204"/>
      <c r="AA26" s="56" t="s">
        <v>16</v>
      </c>
    </row>
    <row r="27" spans="1:27" ht="24" customHeight="1" x14ac:dyDescent="0.15">
      <c r="A27" s="241"/>
      <c r="B27" s="196" t="s">
        <v>26</v>
      </c>
      <c r="C27" s="197"/>
      <c r="D27" s="197"/>
      <c r="E27" s="197"/>
      <c r="F27" s="197"/>
      <c r="G27" s="197"/>
      <c r="H27" s="198"/>
      <c r="I27" s="199"/>
      <c r="J27" s="200"/>
      <c r="K27" s="57" t="s">
        <v>5</v>
      </c>
      <c r="L27" s="201">
        <v>416000</v>
      </c>
      <c r="M27" s="202"/>
      <c r="N27" s="202"/>
      <c r="O27" s="58" t="s">
        <v>27</v>
      </c>
      <c r="P27" s="201" t="str">
        <f>IF(I27="","",I27*L27)</f>
        <v/>
      </c>
      <c r="Q27" s="202"/>
      <c r="R27" s="202"/>
      <c r="S27" s="59" t="s">
        <v>16</v>
      </c>
      <c r="T27" s="192"/>
      <c r="U27" s="193"/>
      <c r="V27" s="193"/>
      <c r="W27" s="60" t="s">
        <v>16</v>
      </c>
      <c r="X27" s="194">
        <f>MIN(P27,T27)</f>
        <v>0</v>
      </c>
      <c r="Y27" s="195"/>
      <c r="Z27" s="195"/>
      <c r="AA27" s="61" t="s">
        <v>16</v>
      </c>
    </row>
    <row r="28" spans="1:27" ht="24" customHeight="1" x14ac:dyDescent="0.15">
      <c r="A28" s="241"/>
      <c r="B28" s="196" t="s">
        <v>62</v>
      </c>
      <c r="C28" s="197"/>
      <c r="D28" s="197"/>
      <c r="E28" s="197"/>
      <c r="F28" s="197"/>
      <c r="G28" s="197"/>
      <c r="H28" s="198"/>
      <c r="I28" s="199"/>
      <c r="J28" s="200"/>
      <c r="K28" s="57" t="s">
        <v>5</v>
      </c>
      <c r="L28" s="201">
        <v>273000</v>
      </c>
      <c r="M28" s="202"/>
      <c r="N28" s="202"/>
      <c r="O28" s="62" t="s">
        <v>28</v>
      </c>
      <c r="P28" s="201" t="str">
        <f>IF(I28="","",I28*L28)</f>
        <v/>
      </c>
      <c r="Q28" s="202"/>
      <c r="R28" s="202"/>
      <c r="S28" s="63" t="s">
        <v>16</v>
      </c>
      <c r="T28" s="192"/>
      <c r="U28" s="193"/>
      <c r="V28" s="193"/>
      <c r="W28" s="64" t="s">
        <v>16</v>
      </c>
      <c r="X28" s="194">
        <f>MIN(P28,T28)</f>
        <v>0</v>
      </c>
      <c r="Y28" s="195"/>
      <c r="Z28" s="195"/>
      <c r="AA28" s="65" t="s">
        <v>16</v>
      </c>
    </row>
    <row r="29" spans="1:27" ht="24" customHeight="1" thickBot="1" x14ac:dyDescent="0.2">
      <c r="A29" s="241"/>
      <c r="B29" s="196" t="s">
        <v>63</v>
      </c>
      <c r="C29" s="197"/>
      <c r="D29" s="197"/>
      <c r="E29" s="197"/>
      <c r="F29" s="197"/>
      <c r="G29" s="197"/>
      <c r="H29" s="198"/>
      <c r="I29" s="199"/>
      <c r="J29" s="200"/>
      <c r="K29" s="57" t="s">
        <v>4</v>
      </c>
      <c r="L29" s="201">
        <v>58000</v>
      </c>
      <c r="M29" s="202"/>
      <c r="N29" s="202"/>
      <c r="O29" s="58" t="s">
        <v>29</v>
      </c>
      <c r="P29" s="201" t="str">
        <f>IF(I29="","",I29*L29)</f>
        <v/>
      </c>
      <c r="Q29" s="202"/>
      <c r="R29" s="202"/>
      <c r="S29" s="59" t="s">
        <v>16</v>
      </c>
      <c r="T29" s="192"/>
      <c r="U29" s="193"/>
      <c r="V29" s="193"/>
      <c r="W29" s="60" t="s">
        <v>3</v>
      </c>
      <c r="X29" s="194">
        <f>MIN(P29,T29)</f>
        <v>0</v>
      </c>
      <c r="Y29" s="195"/>
      <c r="Z29" s="195"/>
      <c r="AA29" s="61" t="s">
        <v>3</v>
      </c>
    </row>
    <row r="30" spans="1:27" ht="24" customHeight="1" thickTop="1" x14ac:dyDescent="0.15">
      <c r="A30" s="241"/>
      <c r="B30" s="295" t="s">
        <v>72</v>
      </c>
      <c r="C30" s="296"/>
      <c r="D30" s="296"/>
      <c r="E30" s="296"/>
      <c r="F30" s="296"/>
      <c r="G30" s="296"/>
      <c r="H30" s="296"/>
      <c r="I30" s="296"/>
      <c r="J30" s="296"/>
      <c r="K30" s="297"/>
      <c r="L30" s="287">
        <f>SUM($X$26:$Z$29)</f>
        <v>0</v>
      </c>
      <c r="M30" s="288"/>
      <c r="N30" s="288"/>
      <c r="O30" s="71" t="s">
        <v>64</v>
      </c>
      <c r="P30" s="289" t="s">
        <v>73</v>
      </c>
      <c r="Q30" s="289"/>
      <c r="R30" s="289"/>
      <c r="S30" s="289"/>
      <c r="T30" s="289"/>
      <c r="U30" s="289"/>
      <c r="V30" s="289"/>
      <c r="W30" s="290"/>
      <c r="X30" s="218">
        <f>IF(L30&gt;X24,X24,L30)</f>
        <v>0</v>
      </c>
      <c r="Y30" s="219"/>
      <c r="Z30" s="219"/>
      <c r="AA30" s="72" t="s">
        <v>16</v>
      </c>
    </row>
    <row r="31" spans="1:27" ht="24" customHeight="1" x14ac:dyDescent="0.15">
      <c r="A31" s="241"/>
      <c r="B31" s="220" t="s">
        <v>65</v>
      </c>
      <c r="C31" s="220"/>
      <c r="D31" s="220"/>
      <c r="E31" s="220"/>
      <c r="F31" s="220"/>
      <c r="G31" s="220"/>
      <c r="H31" s="220" t="s">
        <v>61</v>
      </c>
      <c r="I31" s="220"/>
      <c r="J31" s="220"/>
      <c r="K31" s="220"/>
      <c r="L31" s="220" t="s">
        <v>66</v>
      </c>
      <c r="M31" s="220"/>
      <c r="N31" s="220"/>
      <c r="O31" s="220"/>
      <c r="P31" s="220" t="s">
        <v>62</v>
      </c>
      <c r="Q31" s="220"/>
      <c r="R31" s="220"/>
      <c r="S31" s="220"/>
      <c r="T31" s="220" t="s">
        <v>63</v>
      </c>
      <c r="U31" s="220"/>
      <c r="V31" s="220"/>
      <c r="W31" s="221"/>
      <c r="X31" s="164"/>
      <c r="Y31" s="165"/>
      <c r="Z31" s="222"/>
      <c r="AA31" s="66"/>
    </row>
    <row r="32" spans="1:27" ht="24" customHeight="1" x14ac:dyDescent="0.15">
      <c r="A32" s="241"/>
      <c r="B32" s="247" t="s">
        <v>68</v>
      </c>
      <c r="C32" s="248"/>
      <c r="D32" s="248"/>
      <c r="E32" s="248"/>
      <c r="F32" s="248"/>
      <c r="G32" s="248"/>
      <c r="H32" s="293">
        <f>ROUNDDOWN($X26*4/5,-3)</f>
        <v>0</v>
      </c>
      <c r="I32" s="293"/>
      <c r="J32" s="294"/>
      <c r="K32" s="81" t="s">
        <v>3</v>
      </c>
      <c r="L32" s="293">
        <f>ROUNDDOWN($X27*4/5,-3)</f>
        <v>0</v>
      </c>
      <c r="M32" s="293"/>
      <c r="N32" s="294"/>
      <c r="O32" s="81" t="s">
        <v>3</v>
      </c>
      <c r="P32" s="293">
        <f>ROUNDDOWN($X28*4/5,-3)</f>
        <v>0</v>
      </c>
      <c r="Q32" s="293"/>
      <c r="R32" s="294"/>
      <c r="S32" s="83" t="s">
        <v>3</v>
      </c>
      <c r="T32" s="293">
        <f>ROUNDDOWN($X29*4/5,-3)</f>
        <v>0</v>
      </c>
      <c r="U32" s="293"/>
      <c r="V32" s="294"/>
      <c r="W32" s="85" t="s">
        <v>3</v>
      </c>
      <c r="X32" s="164"/>
      <c r="Y32" s="165"/>
      <c r="Z32" s="222"/>
      <c r="AA32" s="76"/>
    </row>
    <row r="33" spans="1:27" ht="24" customHeight="1" thickBot="1" x14ac:dyDescent="0.2">
      <c r="A33" s="241"/>
      <c r="B33" s="242" t="s">
        <v>69</v>
      </c>
      <c r="C33" s="242"/>
      <c r="D33" s="242"/>
      <c r="E33" s="242"/>
      <c r="F33" s="242"/>
      <c r="G33" s="242"/>
      <c r="H33" s="291">
        <f>MIN(H32,30000)</f>
        <v>0</v>
      </c>
      <c r="I33" s="291"/>
      <c r="J33" s="292"/>
      <c r="K33" s="82" t="s">
        <v>3</v>
      </c>
      <c r="L33" s="291">
        <f>MIN(L32,30000)</f>
        <v>0</v>
      </c>
      <c r="M33" s="291"/>
      <c r="N33" s="292"/>
      <c r="O33" s="82" t="s">
        <v>3</v>
      </c>
      <c r="P33" s="291">
        <f>MIN(P32,30000)</f>
        <v>0</v>
      </c>
      <c r="Q33" s="291"/>
      <c r="R33" s="292"/>
      <c r="S33" s="84" t="s">
        <v>3</v>
      </c>
      <c r="T33" s="291">
        <f>MIN(T32,30000)</f>
        <v>0</v>
      </c>
      <c r="U33" s="291"/>
      <c r="V33" s="292"/>
      <c r="W33" s="86" t="s">
        <v>3</v>
      </c>
      <c r="X33" s="164"/>
      <c r="Y33" s="165"/>
      <c r="Z33" s="222"/>
      <c r="AA33" s="66"/>
    </row>
    <row r="34" spans="1:27" ht="24" customHeight="1" thickTop="1" thickBot="1" x14ac:dyDescent="0.2">
      <c r="A34" s="241"/>
      <c r="B34" s="223"/>
      <c r="C34" s="224"/>
      <c r="D34" s="224"/>
      <c r="E34" s="224"/>
      <c r="F34" s="224"/>
      <c r="G34" s="224"/>
      <c r="H34" s="224"/>
      <c r="I34" s="224"/>
      <c r="J34" s="224"/>
      <c r="K34" s="224"/>
      <c r="L34" s="224"/>
      <c r="M34" s="224"/>
      <c r="N34" s="224"/>
      <c r="O34" s="224"/>
      <c r="P34" s="224"/>
      <c r="Q34" s="224"/>
      <c r="R34" s="224" t="s">
        <v>75</v>
      </c>
      <c r="S34" s="224"/>
      <c r="T34" s="224"/>
      <c r="U34" s="224"/>
      <c r="V34" s="224"/>
      <c r="W34" s="225"/>
      <c r="X34" s="226">
        <f>SUM(H33,L33,P33,T33)</f>
        <v>0</v>
      </c>
      <c r="Y34" s="227"/>
      <c r="Z34" s="228"/>
      <c r="AA34" s="80" t="s">
        <v>3</v>
      </c>
    </row>
    <row r="35" spans="1:27" ht="24" customHeight="1" x14ac:dyDescent="0.15">
      <c r="A35" s="229" t="s">
        <v>48</v>
      </c>
      <c r="B35" s="232" t="s">
        <v>30</v>
      </c>
      <c r="C35" s="232"/>
      <c r="D35" s="232"/>
      <c r="E35" s="232"/>
      <c r="F35" s="232"/>
      <c r="G35" s="232"/>
      <c r="H35" s="232"/>
      <c r="I35" s="232"/>
      <c r="J35" s="232"/>
      <c r="K35" s="232"/>
      <c r="L35" s="232"/>
      <c r="M35" s="232"/>
      <c r="N35" s="232"/>
      <c r="O35" s="232"/>
      <c r="P35" s="232"/>
      <c r="Q35" s="232"/>
      <c r="R35" s="232"/>
      <c r="S35" s="232"/>
      <c r="T35" s="232"/>
      <c r="U35" s="232"/>
      <c r="V35" s="232"/>
      <c r="W35" s="233"/>
      <c r="X35" s="234"/>
      <c r="Y35" s="235"/>
      <c r="Z35" s="212"/>
      <c r="AA35" s="67" t="s">
        <v>3</v>
      </c>
    </row>
    <row r="36" spans="1:27" ht="24" customHeight="1" thickBot="1" x14ac:dyDescent="0.2">
      <c r="A36" s="230"/>
      <c r="B36" s="236" t="s">
        <v>31</v>
      </c>
      <c r="C36" s="236"/>
      <c r="D36" s="236"/>
      <c r="E36" s="236"/>
      <c r="F36" s="236"/>
      <c r="G36" s="236"/>
      <c r="H36" s="236"/>
      <c r="I36" s="236"/>
      <c r="J36" s="236"/>
      <c r="K36" s="236"/>
      <c r="L36" s="236"/>
      <c r="M36" s="236"/>
      <c r="N36" s="236"/>
      <c r="O36" s="236"/>
      <c r="P36" s="236"/>
      <c r="Q36" s="236"/>
      <c r="R36" s="236"/>
      <c r="S36" s="236"/>
      <c r="T36" s="236"/>
      <c r="U36" s="236"/>
      <c r="V36" s="236"/>
      <c r="W36" s="237"/>
      <c r="X36" s="238"/>
      <c r="Y36" s="239"/>
      <c r="Z36" s="192"/>
      <c r="AA36" s="68" t="s">
        <v>3</v>
      </c>
    </row>
    <row r="37" spans="1:27" ht="24" customHeight="1" thickTop="1" x14ac:dyDescent="0.15">
      <c r="A37" s="230"/>
      <c r="B37" s="159" t="s">
        <v>76</v>
      </c>
      <c r="C37" s="160"/>
      <c r="D37" s="160"/>
      <c r="E37" s="160"/>
      <c r="F37" s="160"/>
      <c r="G37" s="160"/>
      <c r="H37" s="160"/>
      <c r="I37" s="160"/>
      <c r="J37" s="160"/>
      <c r="K37" s="160"/>
      <c r="L37" s="160"/>
      <c r="M37" s="160"/>
      <c r="N37" s="160"/>
      <c r="O37" s="160"/>
      <c r="P37" s="160"/>
      <c r="Q37" s="160"/>
      <c r="R37" s="161" t="s">
        <v>49</v>
      </c>
      <c r="S37" s="162"/>
      <c r="T37" s="162"/>
      <c r="U37" s="162"/>
      <c r="V37" s="162"/>
      <c r="W37" s="163"/>
      <c r="X37" s="270">
        <f>X35-X36</f>
        <v>0</v>
      </c>
      <c r="Y37" s="271"/>
      <c r="Z37" s="272"/>
      <c r="AA37" s="50" t="s">
        <v>3</v>
      </c>
    </row>
    <row r="38" spans="1:27" ht="24" customHeight="1" thickBot="1" x14ac:dyDescent="0.2">
      <c r="A38" s="231"/>
      <c r="B38" s="166" t="s">
        <v>77</v>
      </c>
      <c r="C38" s="167"/>
      <c r="D38" s="167"/>
      <c r="E38" s="167"/>
      <c r="F38" s="167"/>
      <c r="G38" s="167"/>
      <c r="H38" s="167"/>
      <c r="I38" s="167"/>
      <c r="J38" s="167"/>
      <c r="K38" s="167"/>
      <c r="L38" s="167"/>
      <c r="M38" s="167"/>
      <c r="N38" s="167"/>
      <c r="O38" s="167"/>
      <c r="P38" s="167"/>
      <c r="Q38" s="167"/>
      <c r="R38" s="168" t="s">
        <v>56</v>
      </c>
      <c r="S38" s="169"/>
      <c r="T38" s="169"/>
      <c r="U38" s="169"/>
      <c r="V38" s="169"/>
      <c r="W38" s="170"/>
      <c r="X38" s="273">
        <f>ROUNDDOWN(X37*4/5,-3)</f>
        <v>0</v>
      </c>
      <c r="Y38" s="274"/>
      <c r="Z38" s="275"/>
      <c r="AA38" s="51" t="s">
        <v>3</v>
      </c>
    </row>
    <row r="39" spans="1:27" ht="24" customHeight="1" x14ac:dyDescent="0.15">
      <c r="A39" s="276" t="s">
        <v>78</v>
      </c>
      <c r="B39" s="277"/>
      <c r="C39" s="277"/>
      <c r="D39" s="277"/>
      <c r="E39" s="277"/>
      <c r="F39" s="277"/>
      <c r="G39" s="277"/>
      <c r="H39" s="277"/>
      <c r="I39" s="277"/>
      <c r="J39" s="277"/>
      <c r="K39" s="277"/>
      <c r="L39" s="277"/>
      <c r="M39" s="277"/>
      <c r="N39" s="277"/>
      <c r="O39" s="277"/>
      <c r="P39" s="277"/>
      <c r="Q39" s="277"/>
      <c r="R39" s="278" t="s">
        <v>50</v>
      </c>
      <c r="S39" s="279"/>
      <c r="T39" s="279"/>
      <c r="U39" s="279"/>
      <c r="V39" s="279"/>
      <c r="W39" s="280"/>
      <c r="X39" s="281">
        <f>X25+X34+X38</f>
        <v>0</v>
      </c>
      <c r="Y39" s="282"/>
      <c r="Z39" s="282"/>
      <c r="AA39" s="69" t="s">
        <v>3</v>
      </c>
    </row>
    <row r="40" spans="1:27" ht="24" customHeight="1" thickBot="1" x14ac:dyDescent="0.2">
      <c r="A40" s="257" t="s">
        <v>79</v>
      </c>
      <c r="B40" s="258"/>
      <c r="C40" s="258"/>
      <c r="D40" s="258"/>
      <c r="E40" s="258"/>
      <c r="F40" s="258"/>
      <c r="G40" s="258"/>
      <c r="H40" s="258"/>
      <c r="I40" s="258"/>
      <c r="J40" s="258"/>
      <c r="K40" s="258"/>
      <c r="L40" s="258"/>
      <c r="M40" s="258"/>
      <c r="N40" s="258"/>
      <c r="O40" s="258"/>
      <c r="P40" s="258"/>
      <c r="Q40" s="258"/>
      <c r="R40" s="259" t="s">
        <v>51</v>
      </c>
      <c r="S40" s="260"/>
      <c r="T40" s="260"/>
      <c r="U40" s="260"/>
      <c r="V40" s="260"/>
      <c r="W40" s="261"/>
      <c r="X40" s="262">
        <v>500000</v>
      </c>
      <c r="Y40" s="262"/>
      <c r="Z40" s="262"/>
      <c r="AA40" s="66" t="s">
        <v>3</v>
      </c>
    </row>
    <row r="41" spans="1:27" ht="24" customHeight="1" thickTop="1" thickBot="1" x14ac:dyDescent="0.2">
      <c r="A41" s="263" t="s">
        <v>38</v>
      </c>
      <c r="B41" s="264"/>
      <c r="C41" s="264"/>
      <c r="D41" s="264"/>
      <c r="E41" s="264"/>
      <c r="F41" s="264"/>
      <c r="G41" s="264"/>
      <c r="H41" s="264"/>
      <c r="I41" s="264"/>
      <c r="J41" s="264"/>
      <c r="K41" s="264"/>
      <c r="L41" s="264"/>
      <c r="M41" s="264"/>
      <c r="N41" s="264"/>
      <c r="O41" s="264"/>
      <c r="P41" s="264"/>
      <c r="Q41" s="264"/>
      <c r="R41" s="265" t="s">
        <v>52</v>
      </c>
      <c r="S41" s="266"/>
      <c r="T41" s="266"/>
      <c r="U41" s="266"/>
      <c r="V41" s="266"/>
      <c r="W41" s="267"/>
      <c r="X41" s="268">
        <f>IF(X39&gt;=X40,X40,X39)</f>
        <v>0</v>
      </c>
      <c r="Y41" s="269"/>
      <c r="Z41" s="269"/>
      <c r="AA41" s="70" t="s">
        <v>16</v>
      </c>
    </row>
    <row r="42" spans="1:27" ht="26.25" customHeight="1" thickTop="1" x14ac:dyDescent="0.15">
      <c r="A42" s="256" t="s">
        <v>39</v>
      </c>
      <c r="B42" s="256"/>
      <c r="C42" s="256"/>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row>
  </sheetData>
  <mergeCells count="201">
    <mergeCell ref="A42:AA42"/>
    <mergeCell ref="A40:Q40"/>
    <mergeCell ref="R40:W40"/>
    <mergeCell ref="X40:Z40"/>
    <mergeCell ref="A41:Q41"/>
    <mergeCell ref="R41:W41"/>
    <mergeCell ref="X41:Z41"/>
    <mergeCell ref="X37:Z37"/>
    <mergeCell ref="B38:Q38"/>
    <mergeCell ref="R38:W38"/>
    <mergeCell ref="X38:Z38"/>
    <mergeCell ref="A39:Q39"/>
    <mergeCell ref="R39:W39"/>
    <mergeCell ref="X39:Z39"/>
    <mergeCell ref="B34:Q34"/>
    <mergeCell ref="R34:W34"/>
    <mergeCell ref="X34:Z34"/>
    <mergeCell ref="A35:A38"/>
    <mergeCell ref="B35:W35"/>
    <mergeCell ref="X35:Z35"/>
    <mergeCell ref="B36:W36"/>
    <mergeCell ref="X36:Z36"/>
    <mergeCell ref="B37:Q37"/>
    <mergeCell ref="R37:W37"/>
    <mergeCell ref="A26:A34"/>
    <mergeCell ref="B33:G33"/>
    <mergeCell ref="H33:J33"/>
    <mergeCell ref="L33:N33"/>
    <mergeCell ref="P33:R33"/>
    <mergeCell ref="T33:V33"/>
    <mergeCell ref="X33:Z33"/>
    <mergeCell ref="B32:G32"/>
    <mergeCell ref="H32:J32"/>
    <mergeCell ref="L32:N32"/>
    <mergeCell ref="P32:R32"/>
    <mergeCell ref="T32:V32"/>
    <mergeCell ref="X32:Z32"/>
    <mergeCell ref="B30:K30"/>
    <mergeCell ref="L30:N30"/>
    <mergeCell ref="P30:W30"/>
    <mergeCell ref="X30:Z30"/>
    <mergeCell ref="B31:G31"/>
    <mergeCell ref="H31:K31"/>
    <mergeCell ref="L31:O31"/>
    <mergeCell ref="P31:S31"/>
    <mergeCell ref="T31:W31"/>
    <mergeCell ref="X31:Z31"/>
    <mergeCell ref="T28:V28"/>
    <mergeCell ref="X28:Z28"/>
    <mergeCell ref="B29:H29"/>
    <mergeCell ref="I29:J29"/>
    <mergeCell ref="L29:N29"/>
    <mergeCell ref="P29:R29"/>
    <mergeCell ref="T29:V29"/>
    <mergeCell ref="X29:Z29"/>
    <mergeCell ref="X26:Z26"/>
    <mergeCell ref="B27:H27"/>
    <mergeCell ref="I27:J27"/>
    <mergeCell ref="L27:N27"/>
    <mergeCell ref="P27:R27"/>
    <mergeCell ref="T27:V27"/>
    <mergeCell ref="X27:Z27"/>
    <mergeCell ref="B26:H26"/>
    <mergeCell ref="I26:J26"/>
    <mergeCell ref="L26:N26"/>
    <mergeCell ref="P26:R26"/>
    <mergeCell ref="T26:V26"/>
    <mergeCell ref="B28:H28"/>
    <mergeCell ref="I28:J28"/>
    <mergeCell ref="L28:N28"/>
    <mergeCell ref="P28:R28"/>
    <mergeCell ref="B24:Q24"/>
    <mergeCell ref="R24:W24"/>
    <mergeCell ref="X24:Z24"/>
    <mergeCell ref="B25:Q25"/>
    <mergeCell ref="R25:W25"/>
    <mergeCell ref="X25:Z25"/>
    <mergeCell ref="X22:Z22"/>
    <mergeCell ref="G23:H23"/>
    <mergeCell ref="I23:J23"/>
    <mergeCell ref="L23:N23"/>
    <mergeCell ref="P23:R23"/>
    <mergeCell ref="T23:V23"/>
    <mergeCell ref="X23:Z23"/>
    <mergeCell ref="E22:F23"/>
    <mergeCell ref="G22:H22"/>
    <mergeCell ref="I22:J22"/>
    <mergeCell ref="L22:N22"/>
    <mergeCell ref="P22:R22"/>
    <mergeCell ref="T22:V22"/>
    <mergeCell ref="B18:D23"/>
    <mergeCell ref="E18:F19"/>
    <mergeCell ref="X20:Z20"/>
    <mergeCell ref="G21:H21"/>
    <mergeCell ref="I21:J21"/>
    <mergeCell ref="L21:N21"/>
    <mergeCell ref="P21:R21"/>
    <mergeCell ref="T21:V21"/>
    <mergeCell ref="X21:Z21"/>
    <mergeCell ref="E20:F21"/>
    <mergeCell ref="G20:H20"/>
    <mergeCell ref="I20:J20"/>
    <mergeCell ref="L20:N20"/>
    <mergeCell ref="P20:R20"/>
    <mergeCell ref="T20:V20"/>
    <mergeCell ref="T18:V18"/>
    <mergeCell ref="X18:Z18"/>
    <mergeCell ref="G19:H19"/>
    <mergeCell ref="I19:J19"/>
    <mergeCell ref="L19:N19"/>
    <mergeCell ref="P19:R19"/>
    <mergeCell ref="T19:V19"/>
    <mergeCell ref="X19:Z19"/>
    <mergeCell ref="L17:N17"/>
    <mergeCell ref="P17:R17"/>
    <mergeCell ref="T17:V17"/>
    <mergeCell ref="X17:Z17"/>
    <mergeCell ref="G18:H18"/>
    <mergeCell ref="I18:J18"/>
    <mergeCell ref="L18:N18"/>
    <mergeCell ref="P18:R18"/>
    <mergeCell ref="C16:F17"/>
    <mergeCell ref="G16:H16"/>
    <mergeCell ref="I16:J16"/>
    <mergeCell ref="L16:N16"/>
    <mergeCell ref="P16:R16"/>
    <mergeCell ref="T16:V16"/>
    <mergeCell ref="X16:Z16"/>
    <mergeCell ref="G17:H17"/>
    <mergeCell ref="I17:J17"/>
    <mergeCell ref="T13:V13"/>
    <mergeCell ref="X13:Z13"/>
    <mergeCell ref="G14:H14"/>
    <mergeCell ref="I14:J14"/>
    <mergeCell ref="L14:N14"/>
    <mergeCell ref="P14:R14"/>
    <mergeCell ref="T14:V14"/>
    <mergeCell ref="X14:Z14"/>
    <mergeCell ref="G15:H15"/>
    <mergeCell ref="I15:J15"/>
    <mergeCell ref="L15:N15"/>
    <mergeCell ref="P15:R15"/>
    <mergeCell ref="T15:V15"/>
    <mergeCell ref="X15:Z15"/>
    <mergeCell ref="X11:Z11"/>
    <mergeCell ref="E10:F12"/>
    <mergeCell ref="G10:H10"/>
    <mergeCell ref="I10:J10"/>
    <mergeCell ref="L10:N10"/>
    <mergeCell ref="P10:R10"/>
    <mergeCell ref="T10:V10"/>
    <mergeCell ref="G12:H12"/>
    <mergeCell ref="I12:J12"/>
    <mergeCell ref="L12:N12"/>
    <mergeCell ref="P12:R12"/>
    <mergeCell ref="T12:V12"/>
    <mergeCell ref="X12:Z12"/>
    <mergeCell ref="X9:Z9"/>
    <mergeCell ref="X7:Z7"/>
    <mergeCell ref="G8:H8"/>
    <mergeCell ref="I8:J8"/>
    <mergeCell ref="L8:N8"/>
    <mergeCell ref="P8:R8"/>
    <mergeCell ref="T8:V8"/>
    <mergeCell ref="X8:Z8"/>
    <mergeCell ref="X10:Z10"/>
    <mergeCell ref="A7:A25"/>
    <mergeCell ref="B7:B17"/>
    <mergeCell ref="C7:D15"/>
    <mergeCell ref="E7:F9"/>
    <mergeCell ref="G7:H7"/>
    <mergeCell ref="I7:J7"/>
    <mergeCell ref="L7:N7"/>
    <mergeCell ref="P7:R7"/>
    <mergeCell ref="T7:V7"/>
    <mergeCell ref="G9:H9"/>
    <mergeCell ref="I9:J9"/>
    <mergeCell ref="L9:N9"/>
    <mergeCell ref="P9:R9"/>
    <mergeCell ref="T9:V9"/>
    <mergeCell ref="G11:H11"/>
    <mergeCell ref="I11:J11"/>
    <mergeCell ref="L11:N11"/>
    <mergeCell ref="P11:R11"/>
    <mergeCell ref="T11:V11"/>
    <mergeCell ref="E13:F15"/>
    <mergeCell ref="G13:H13"/>
    <mergeCell ref="I13:J13"/>
    <mergeCell ref="L13:N13"/>
    <mergeCell ref="P13:R13"/>
    <mergeCell ref="A2:AA2"/>
    <mergeCell ref="A4:F4"/>
    <mergeCell ref="G4:S4"/>
    <mergeCell ref="T4:W4"/>
    <mergeCell ref="X4:AA4"/>
    <mergeCell ref="A6:H6"/>
    <mergeCell ref="I6:K6"/>
    <mergeCell ref="L6:O6"/>
    <mergeCell ref="P6:S6"/>
    <mergeCell ref="T6:W6"/>
    <mergeCell ref="X6:AA6"/>
  </mergeCells>
  <phoneticPr fontId="1"/>
  <dataValidations count="2">
    <dataValidation type="list" allowBlank="1" showInputMessage="1" showErrorMessage="1" sqref="C5:H5" xr:uid="{75CBA9FC-57DD-4A2D-930F-92B961BB9159}">
      <formula1>"戸建住宅,共同住宅等"</formula1>
    </dataValidation>
    <dataValidation type="list" allowBlank="1" showInputMessage="1" showErrorMessage="1" sqref="L5:O5" xr:uid="{8193865A-2BDA-40AE-BFAD-C268C9F4B645}">
      <formula1>"省エネ基準,ZEH水準"</formula1>
    </dataValidation>
  </dataValidations>
  <printOptions horizontalCentered="1"/>
  <pageMargins left="0.51181102362204722" right="0.51181102362204722" top="0.35433070866141736" bottom="0.35433070866141736" header="0.31496062992125984" footer="0.31496062992125984"/>
  <pageSetup paperSize="9" scale="8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判定</vt:lpstr>
      <vt:lpstr>様式１別紙3 内訳書 省エネ基準)</vt:lpstr>
      <vt:lpstr>様式１別紙3 内訳書 ZEH水準</vt:lpstr>
      <vt:lpstr>'様式１別紙3 内訳書 ZEH水準'!Print_Area</vt:lpstr>
      <vt:lpstr>'様式１別紙3 内訳書 省エネ基準)'!Print_Area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補助金交付申請書</dc:title>
  <dc:creator/>
  <cp:lastModifiedBy/>
  <dcterms:created xsi:type="dcterms:W3CDTF">2006-09-16T00:00:00Z</dcterms:created>
  <dcterms:modified xsi:type="dcterms:W3CDTF">2025-10-09T06:26:50Z</dcterms:modified>
</cp:coreProperties>
</file>