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統計担当\1-2 「住民基本台帳による年齢別人口」\④人口構成比（H19.1.1～）\"/>
    </mc:Choice>
  </mc:AlternateContent>
  <xr:revisionPtr revIDLastSave="0" documentId="13_ncr:1_{8C39F016-B674-45CF-951E-DDF6A5D4D35D}" xr6:coauthVersionLast="47" xr6:coauthVersionMax="47" xr10:uidLastSave="{00000000-0000-0000-0000-000000000000}"/>
  <bookViews>
    <workbookView xWindow="2088" yWindow="636" windowWidth="17496" windowHeight="10056" xr2:uid="{00000000-000D-0000-FFFF-FFFF00000000}"/>
  </bookViews>
  <sheets>
    <sheet name="町丁字別人口構成比" sheetId="1" r:id="rId1"/>
  </sheets>
  <definedNames>
    <definedName name="_xlnm._FilterDatabase" localSheetId="0" hidden="1">町丁字別人口構成比!$A$6:$AB$135</definedName>
    <definedName name="_xlnm.Print_Area" localSheetId="0">町丁字別人口構成比!$A$1:$AB$135</definedName>
    <definedName name="_xlnm.Print_Titles" localSheetId="0">町丁字別人口構成比!$1:$6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1" i="1" l="1"/>
  <c r="L134" i="1" l="1"/>
  <c r="D54" i="1"/>
  <c r="Y26" i="1" l="1"/>
  <c r="S26" i="1"/>
  <c r="M26" i="1"/>
  <c r="G26" i="1"/>
  <c r="D26" i="1"/>
  <c r="T33" i="1"/>
  <c r="U33" i="1"/>
  <c r="N33" i="1"/>
  <c r="O33" i="1"/>
  <c r="I33" i="1"/>
  <c r="H33" i="1"/>
  <c r="T7" i="1" l="1"/>
  <c r="G31" i="1" l="1"/>
  <c r="K109" i="1"/>
  <c r="L59" i="1"/>
  <c r="L39" i="1"/>
  <c r="L109" i="1"/>
  <c r="X39" i="1" l="1"/>
  <c r="W39" i="1"/>
  <c r="R39" i="1"/>
  <c r="Q39" i="1"/>
  <c r="K39" i="1"/>
  <c r="F39" i="1"/>
  <c r="E39" i="1"/>
  <c r="C39" i="1"/>
  <c r="B39" i="1"/>
  <c r="B109" i="1" l="1"/>
  <c r="E89" i="1"/>
  <c r="F89" i="1"/>
  <c r="Q59" i="1"/>
  <c r="C59" i="1"/>
  <c r="B59" i="1"/>
  <c r="D53" i="1" l="1"/>
  <c r="D58" i="1"/>
  <c r="D57" i="1"/>
  <c r="D56" i="1"/>
  <c r="D55" i="1"/>
  <c r="G58" i="1"/>
  <c r="G57" i="1"/>
  <c r="G56" i="1"/>
  <c r="G55" i="1"/>
  <c r="G54" i="1"/>
  <c r="G53" i="1"/>
  <c r="G104" i="1"/>
  <c r="G105" i="1"/>
  <c r="M74" i="1"/>
  <c r="D60" i="1"/>
  <c r="Y58" i="1"/>
  <c r="Y57" i="1"/>
  <c r="Y56" i="1"/>
  <c r="Y55" i="1"/>
  <c r="Y54" i="1"/>
  <c r="Y53" i="1"/>
  <c r="S58" i="1"/>
  <c r="S57" i="1"/>
  <c r="S56" i="1"/>
  <c r="S55" i="1"/>
  <c r="S54" i="1"/>
  <c r="S53" i="1"/>
  <c r="M58" i="1"/>
  <c r="M57" i="1"/>
  <c r="M56" i="1"/>
  <c r="M55" i="1"/>
  <c r="M54" i="1"/>
  <c r="M53" i="1"/>
  <c r="Y44" i="1"/>
  <c r="Y43" i="1"/>
  <c r="Y42" i="1"/>
  <c r="Y41" i="1"/>
  <c r="Y40" i="1"/>
  <c r="S44" i="1"/>
  <c r="S43" i="1"/>
  <c r="S42" i="1"/>
  <c r="S41" i="1"/>
  <c r="S40" i="1"/>
  <c r="M44" i="1"/>
  <c r="M43" i="1"/>
  <c r="M42" i="1"/>
  <c r="M41" i="1"/>
  <c r="M40" i="1"/>
  <c r="Y38" i="1"/>
  <c r="Y37" i="1"/>
  <c r="Y36" i="1"/>
  <c r="Y35" i="1"/>
  <c r="Y34" i="1"/>
  <c r="Y33" i="1"/>
  <c r="Y31" i="1"/>
  <c r="S38" i="1"/>
  <c r="S37" i="1"/>
  <c r="S36" i="1"/>
  <c r="S35" i="1"/>
  <c r="S34" i="1"/>
  <c r="S33" i="1"/>
  <c r="S31" i="1"/>
  <c r="M38" i="1"/>
  <c r="M37" i="1"/>
  <c r="M36" i="1"/>
  <c r="M35" i="1"/>
  <c r="M34" i="1"/>
  <c r="M33" i="1"/>
  <c r="M31" i="1"/>
  <c r="Y29" i="1"/>
  <c r="Y28" i="1"/>
  <c r="Y27" i="1"/>
  <c r="Y25" i="1"/>
  <c r="Y24" i="1"/>
  <c r="S29" i="1"/>
  <c r="S28" i="1"/>
  <c r="S27" i="1"/>
  <c r="S25" i="1"/>
  <c r="S24" i="1"/>
  <c r="M29" i="1"/>
  <c r="M28" i="1"/>
  <c r="M27" i="1"/>
  <c r="M25" i="1"/>
  <c r="M24" i="1"/>
  <c r="Y22" i="1"/>
  <c r="Y21" i="1"/>
  <c r="Y20" i="1"/>
  <c r="Y19" i="1"/>
  <c r="Y18" i="1"/>
  <c r="S22" i="1"/>
  <c r="S21" i="1"/>
  <c r="S20" i="1"/>
  <c r="S19" i="1"/>
  <c r="S18" i="1"/>
  <c r="M22" i="1"/>
  <c r="M21" i="1"/>
  <c r="M20" i="1"/>
  <c r="M19" i="1"/>
  <c r="M18" i="1"/>
  <c r="Y16" i="1"/>
  <c r="Y15" i="1"/>
  <c r="Y14" i="1"/>
  <c r="Y13" i="1"/>
  <c r="Y12" i="1"/>
  <c r="Y11" i="1"/>
  <c r="Y10" i="1"/>
  <c r="Y9" i="1"/>
  <c r="Y8" i="1"/>
  <c r="Y7" i="1"/>
  <c r="S16" i="1"/>
  <c r="S15" i="1"/>
  <c r="S14" i="1"/>
  <c r="S13" i="1"/>
  <c r="S12" i="1"/>
  <c r="S11" i="1"/>
  <c r="S10" i="1"/>
  <c r="S9" i="1"/>
  <c r="S8" i="1"/>
  <c r="S7" i="1"/>
  <c r="M7" i="1"/>
  <c r="M16" i="1"/>
  <c r="M15" i="1"/>
  <c r="M14" i="1"/>
  <c r="M13" i="1"/>
  <c r="M12" i="1"/>
  <c r="M11" i="1"/>
  <c r="M10" i="1"/>
  <c r="M9" i="1"/>
  <c r="M8" i="1"/>
  <c r="G9" i="1"/>
  <c r="G10" i="1"/>
  <c r="G11" i="1"/>
  <c r="G12" i="1"/>
  <c r="G13" i="1"/>
  <c r="G14" i="1"/>
  <c r="G15" i="1"/>
  <c r="G16" i="1"/>
  <c r="G8" i="1"/>
  <c r="G7" i="1"/>
  <c r="G18" i="1"/>
  <c r="G29" i="1"/>
  <c r="G27" i="1"/>
  <c r="G28" i="1"/>
  <c r="G25" i="1"/>
  <c r="G24" i="1"/>
  <c r="G38" i="1"/>
  <c r="G34" i="1"/>
  <c r="G35" i="1"/>
  <c r="G36" i="1"/>
  <c r="G37" i="1"/>
  <c r="G33" i="1"/>
  <c r="G44" i="1"/>
  <c r="G43" i="1"/>
  <c r="G41" i="1"/>
  <c r="G40" i="1"/>
  <c r="D16" i="1"/>
  <c r="D9" i="1"/>
  <c r="D10" i="1"/>
  <c r="D11" i="1"/>
  <c r="D12" i="1"/>
  <c r="D13" i="1"/>
  <c r="D14" i="1"/>
  <c r="D15" i="1"/>
  <c r="D8" i="1"/>
  <c r="D7" i="1"/>
  <c r="D18" i="1"/>
  <c r="D19" i="1"/>
  <c r="D20" i="1"/>
  <c r="D21" i="1"/>
  <c r="D22" i="1"/>
  <c r="D24" i="1"/>
  <c r="D25" i="1"/>
  <c r="D27" i="1"/>
  <c r="D28" i="1"/>
  <c r="D29" i="1"/>
  <c r="D31" i="1"/>
  <c r="D33" i="1"/>
  <c r="D34" i="1"/>
  <c r="D35" i="1"/>
  <c r="D36" i="1"/>
  <c r="D37" i="1"/>
  <c r="D38" i="1"/>
  <c r="D40" i="1"/>
  <c r="D41" i="1"/>
  <c r="D42" i="1"/>
  <c r="D43" i="1"/>
  <c r="D44" i="1"/>
  <c r="D46" i="1"/>
  <c r="D47" i="1"/>
  <c r="D48" i="1"/>
  <c r="D49" i="1"/>
  <c r="L130" i="1"/>
  <c r="L119" i="1"/>
  <c r="L114" i="1"/>
  <c r="L102" i="1"/>
  <c r="L93" i="1"/>
  <c r="L89" i="1"/>
  <c r="L82" i="1"/>
  <c r="L76" i="1"/>
  <c r="L73" i="1"/>
  <c r="L66" i="1"/>
  <c r="L51" i="1"/>
  <c r="L45" i="1"/>
  <c r="L30" i="1"/>
  <c r="L23" i="1"/>
  <c r="L17" i="1"/>
  <c r="K134" i="1"/>
  <c r="K130" i="1"/>
  <c r="K119" i="1"/>
  <c r="K114" i="1"/>
  <c r="K102" i="1"/>
  <c r="K93" i="1"/>
  <c r="K89" i="1"/>
  <c r="K82" i="1"/>
  <c r="K76" i="1"/>
  <c r="K73" i="1"/>
  <c r="K66" i="1"/>
  <c r="K59" i="1"/>
  <c r="K51" i="1"/>
  <c r="K45" i="1"/>
  <c r="K30" i="1"/>
  <c r="K23" i="1"/>
  <c r="K17" i="1"/>
  <c r="F134" i="1"/>
  <c r="F130" i="1"/>
  <c r="F119" i="1"/>
  <c r="F114" i="1"/>
  <c r="F109" i="1"/>
  <c r="F102" i="1"/>
  <c r="F93" i="1"/>
  <c r="F82" i="1"/>
  <c r="F76" i="1"/>
  <c r="F73" i="1"/>
  <c r="F66" i="1"/>
  <c r="F59" i="1"/>
  <c r="F51" i="1"/>
  <c r="F45" i="1"/>
  <c r="F30" i="1"/>
  <c r="F23" i="1"/>
  <c r="F17" i="1"/>
  <c r="E134" i="1"/>
  <c r="J33" i="1" l="1"/>
  <c r="P33" i="1"/>
  <c r="V33" i="1"/>
  <c r="M17" i="1"/>
  <c r="K6" i="1"/>
  <c r="D39" i="1"/>
  <c r="E130" i="1"/>
  <c r="E119" i="1"/>
  <c r="E114" i="1"/>
  <c r="E109" i="1"/>
  <c r="E102" i="1"/>
  <c r="E93" i="1"/>
  <c r="E82" i="1"/>
  <c r="E76" i="1"/>
  <c r="E73" i="1"/>
  <c r="E66" i="1"/>
  <c r="E59" i="1"/>
  <c r="E51" i="1"/>
  <c r="E45" i="1"/>
  <c r="E30" i="1"/>
  <c r="E23" i="1"/>
  <c r="E17" i="1"/>
  <c r="B17" i="1" l="1"/>
  <c r="O39" i="1"/>
  <c r="N59" i="1"/>
  <c r="X109" i="1"/>
  <c r="W109" i="1"/>
  <c r="R109" i="1"/>
  <c r="Q109" i="1"/>
  <c r="G109" i="1"/>
  <c r="C109" i="1"/>
  <c r="O109" i="1" s="1"/>
  <c r="N109" i="1" l="1"/>
  <c r="I109" i="1"/>
  <c r="T39" i="1"/>
  <c r="N39" i="1"/>
  <c r="N17" i="1"/>
  <c r="Y109" i="1"/>
  <c r="Z109" i="1"/>
  <c r="S109" i="1"/>
  <c r="M109" i="1"/>
  <c r="U109" i="1"/>
  <c r="D109" i="1"/>
  <c r="AA109" i="1"/>
  <c r="T109" i="1"/>
  <c r="H109" i="1"/>
  <c r="P109" i="1" l="1"/>
  <c r="V109" i="1"/>
  <c r="J109" i="1"/>
  <c r="B119" i="1" l="1"/>
  <c r="N119" i="1" s="1"/>
  <c r="B102" i="1"/>
  <c r="N102" i="1" s="1"/>
  <c r="B89" i="1"/>
  <c r="N89" i="1" s="1"/>
  <c r="B82" i="1"/>
  <c r="N82" i="1" s="1"/>
  <c r="B73" i="1"/>
  <c r="N73" i="1" s="1"/>
  <c r="B51" i="1"/>
  <c r="B45" i="1"/>
  <c r="B30" i="1"/>
  <c r="B23" i="1"/>
  <c r="AA38" i="1"/>
  <c r="O38" i="1"/>
  <c r="N38" i="1"/>
  <c r="I38" i="1"/>
  <c r="U38" i="1"/>
  <c r="Z38" i="1"/>
  <c r="Y107" i="1"/>
  <c r="S107" i="1"/>
  <c r="M107" i="1"/>
  <c r="G107" i="1"/>
  <c r="U107" i="1"/>
  <c r="T107" i="1"/>
  <c r="N51" i="1" l="1"/>
  <c r="N45" i="1"/>
  <c r="N30" i="1"/>
  <c r="N23" i="1"/>
  <c r="C66" i="1"/>
  <c r="O66" i="1" s="1"/>
  <c r="N107" i="1"/>
  <c r="H107" i="1"/>
  <c r="P38" i="1"/>
  <c r="T38" i="1"/>
  <c r="O107" i="1"/>
  <c r="Z107" i="1"/>
  <c r="I107" i="1"/>
  <c r="AA107" i="1"/>
  <c r="H38" i="1"/>
  <c r="D107" i="1"/>
  <c r="X66" i="1"/>
  <c r="W66" i="1"/>
  <c r="R66" i="1"/>
  <c r="Q66" i="1"/>
  <c r="F6" i="1"/>
  <c r="Y65" i="1"/>
  <c r="S65" i="1"/>
  <c r="M65" i="1"/>
  <c r="G65" i="1"/>
  <c r="T65" i="1"/>
  <c r="Y64" i="1"/>
  <c r="S64" i="1"/>
  <c r="M64" i="1"/>
  <c r="G64" i="1"/>
  <c r="U64" i="1"/>
  <c r="Z64" i="1"/>
  <c r="Y63" i="1"/>
  <c r="S63" i="1"/>
  <c r="M63" i="1"/>
  <c r="G63" i="1"/>
  <c r="U63" i="1"/>
  <c r="Y62" i="1"/>
  <c r="S62" i="1"/>
  <c r="M62" i="1"/>
  <c r="G62" i="1"/>
  <c r="O62" i="1"/>
  <c r="H62" i="1"/>
  <c r="Y61" i="1"/>
  <c r="S61" i="1"/>
  <c r="M61" i="1"/>
  <c r="G61" i="1"/>
  <c r="U61" i="1"/>
  <c r="Z61" i="1"/>
  <c r="Y60" i="1"/>
  <c r="S60" i="1"/>
  <c r="M60" i="1"/>
  <c r="G60" i="1"/>
  <c r="U60" i="1"/>
  <c r="R17" i="1"/>
  <c r="X23" i="1"/>
  <c r="R23" i="1"/>
  <c r="X30" i="1"/>
  <c r="R30" i="1"/>
  <c r="X45" i="1"/>
  <c r="R45" i="1"/>
  <c r="X51" i="1"/>
  <c r="R51" i="1"/>
  <c r="X59" i="1"/>
  <c r="R59" i="1"/>
  <c r="X73" i="1"/>
  <c r="R73" i="1"/>
  <c r="R76" i="1"/>
  <c r="R82" i="1"/>
  <c r="R89" i="1"/>
  <c r="R93" i="1"/>
  <c r="R102" i="1"/>
  <c r="R114" i="1"/>
  <c r="R119" i="1"/>
  <c r="X134" i="1"/>
  <c r="X130" i="1"/>
  <c r="R130" i="1"/>
  <c r="R134" i="1"/>
  <c r="L6" i="1"/>
  <c r="R6" i="1" l="1"/>
  <c r="S66" i="1"/>
  <c r="G66" i="1"/>
  <c r="B66" i="1"/>
  <c r="D63" i="1"/>
  <c r="V63" i="1" s="1"/>
  <c r="V60" i="1"/>
  <c r="AB38" i="1"/>
  <c r="J38" i="1"/>
  <c r="V38" i="1"/>
  <c r="Z63" i="1"/>
  <c r="AA63" i="1"/>
  <c r="AB107" i="1"/>
  <c r="J107" i="1"/>
  <c r="P107" i="1"/>
  <c r="G45" i="1"/>
  <c r="V107" i="1"/>
  <c r="O63" i="1"/>
  <c r="I60" i="1"/>
  <c r="D65" i="1"/>
  <c r="V65" i="1" s="1"/>
  <c r="I61" i="1"/>
  <c r="H65" i="1"/>
  <c r="N61" i="1"/>
  <c r="N65" i="1"/>
  <c r="O61" i="1"/>
  <c r="H63" i="1"/>
  <c r="I63" i="1"/>
  <c r="N64" i="1"/>
  <c r="Z65" i="1"/>
  <c r="AA61" i="1"/>
  <c r="P63" i="1"/>
  <c r="O64" i="1"/>
  <c r="N63" i="1"/>
  <c r="U65" i="1"/>
  <c r="T62" i="1"/>
  <c r="G51" i="1"/>
  <c r="AA62" i="1"/>
  <c r="AA66" i="1"/>
  <c r="O60" i="1"/>
  <c r="D61" i="1"/>
  <c r="V61" i="1" s="1"/>
  <c r="T63" i="1"/>
  <c r="I64" i="1"/>
  <c r="AA64" i="1"/>
  <c r="T60" i="1"/>
  <c r="H60" i="1"/>
  <c r="D62" i="1"/>
  <c r="P62" i="1" s="1"/>
  <c r="I65" i="1"/>
  <c r="AA60" i="1"/>
  <c r="Z62" i="1"/>
  <c r="D64" i="1"/>
  <c r="P64" i="1" s="1"/>
  <c r="T61" i="1"/>
  <c r="H64" i="1"/>
  <c r="N62" i="1"/>
  <c r="U62" i="1"/>
  <c r="Z60" i="1"/>
  <c r="T64" i="1"/>
  <c r="AA65" i="1"/>
  <c r="I62" i="1"/>
  <c r="N60" i="1"/>
  <c r="O65" i="1"/>
  <c r="H61" i="1"/>
  <c r="M66" i="1"/>
  <c r="Y66" i="1"/>
  <c r="M102" i="1"/>
  <c r="G102" i="1"/>
  <c r="Q82" i="1"/>
  <c r="S82" i="1" s="1"/>
  <c r="G82" i="1"/>
  <c r="P65" i="1" l="1"/>
  <c r="Z66" i="1"/>
  <c r="J63" i="1"/>
  <c r="N66" i="1"/>
  <c r="H66" i="1"/>
  <c r="AB63" i="1"/>
  <c r="J65" i="1"/>
  <c r="T66" i="1"/>
  <c r="P61" i="1"/>
  <c r="J60" i="1"/>
  <c r="AB65" i="1"/>
  <c r="J64" i="1"/>
  <c r="AB64" i="1"/>
  <c r="D66" i="1"/>
  <c r="P66" i="1" s="1"/>
  <c r="AB60" i="1"/>
  <c r="P60" i="1"/>
  <c r="AB61" i="1"/>
  <c r="J61" i="1"/>
  <c r="U66" i="1"/>
  <c r="I66" i="1"/>
  <c r="AB62" i="1"/>
  <c r="V62" i="1"/>
  <c r="J62" i="1"/>
  <c r="V64" i="1"/>
  <c r="G42" i="1"/>
  <c r="B42" i="1"/>
  <c r="S48" i="1"/>
  <c r="M48" i="1"/>
  <c r="G48" i="1"/>
  <c r="V66" i="1" l="1"/>
  <c r="J66" i="1"/>
  <c r="AB66" i="1"/>
  <c r="M135" i="1"/>
  <c r="Y135" i="1" l="1"/>
  <c r="Y133" i="1"/>
  <c r="Y132" i="1"/>
  <c r="Y131" i="1"/>
  <c r="Y129" i="1"/>
  <c r="Y128" i="1"/>
  <c r="Y127" i="1"/>
  <c r="Y126" i="1"/>
  <c r="Y125" i="1"/>
  <c r="Y124" i="1"/>
  <c r="Y123" i="1"/>
  <c r="Y122" i="1"/>
  <c r="Y121" i="1"/>
  <c r="Y120" i="1"/>
  <c r="Y118" i="1"/>
  <c r="Y117" i="1"/>
  <c r="Y116" i="1"/>
  <c r="Y115" i="1"/>
  <c r="Y113" i="1"/>
  <c r="Y112" i="1"/>
  <c r="Y111" i="1"/>
  <c r="Y110" i="1"/>
  <c r="Y106" i="1"/>
  <c r="Y105" i="1"/>
  <c r="Y104" i="1"/>
  <c r="Y103" i="1"/>
  <c r="Y101" i="1"/>
  <c r="Y100" i="1"/>
  <c r="Y99" i="1"/>
  <c r="Y98" i="1"/>
  <c r="Y97" i="1"/>
  <c r="Y96" i="1"/>
  <c r="Y95" i="1"/>
  <c r="Y94" i="1"/>
  <c r="Y92" i="1"/>
  <c r="Y91" i="1"/>
  <c r="Y90" i="1"/>
  <c r="Y88" i="1"/>
  <c r="Y87" i="1"/>
  <c r="Y86" i="1"/>
  <c r="Y85" i="1"/>
  <c r="Y84" i="1"/>
  <c r="Y83" i="1"/>
  <c r="Y81" i="1"/>
  <c r="Y80" i="1"/>
  <c r="Y79" i="1"/>
  <c r="Y78" i="1"/>
  <c r="Y77" i="1"/>
  <c r="Y75" i="1"/>
  <c r="Y74" i="1"/>
  <c r="Y72" i="1"/>
  <c r="Y71" i="1"/>
  <c r="Y70" i="1"/>
  <c r="Y69" i="1"/>
  <c r="Y68" i="1"/>
  <c r="Y67" i="1"/>
  <c r="Y50" i="1"/>
  <c r="Y49" i="1"/>
  <c r="Y48" i="1"/>
  <c r="Y47" i="1"/>
  <c r="Y46" i="1"/>
  <c r="S135" i="1"/>
  <c r="S133" i="1"/>
  <c r="S132" i="1"/>
  <c r="S131" i="1"/>
  <c r="S129" i="1"/>
  <c r="S128" i="1"/>
  <c r="S127" i="1"/>
  <c r="S126" i="1"/>
  <c r="S125" i="1"/>
  <c r="S124" i="1"/>
  <c r="S123" i="1"/>
  <c r="S122" i="1"/>
  <c r="S121" i="1"/>
  <c r="S120" i="1"/>
  <c r="S118" i="1"/>
  <c r="S117" i="1"/>
  <c r="S116" i="1"/>
  <c r="S115" i="1"/>
  <c r="S113" i="1"/>
  <c r="S112" i="1"/>
  <c r="S111" i="1"/>
  <c r="S110" i="1"/>
  <c r="S106" i="1"/>
  <c r="S105" i="1"/>
  <c r="S104" i="1"/>
  <c r="S103" i="1"/>
  <c r="S101" i="1"/>
  <c r="S100" i="1"/>
  <c r="S99" i="1"/>
  <c r="S98" i="1"/>
  <c r="S97" i="1"/>
  <c r="S96" i="1"/>
  <c r="S95" i="1"/>
  <c r="S94" i="1"/>
  <c r="S92" i="1"/>
  <c r="S91" i="1"/>
  <c r="S90" i="1"/>
  <c r="S88" i="1"/>
  <c r="S87" i="1"/>
  <c r="S86" i="1"/>
  <c r="S85" i="1"/>
  <c r="S84" i="1"/>
  <c r="S83" i="1"/>
  <c r="S81" i="1"/>
  <c r="S80" i="1"/>
  <c r="S79" i="1"/>
  <c r="S78" i="1"/>
  <c r="S77" i="1"/>
  <c r="S75" i="1"/>
  <c r="S74" i="1"/>
  <c r="S72" i="1"/>
  <c r="S71" i="1"/>
  <c r="S70" i="1"/>
  <c r="S69" i="1"/>
  <c r="S68" i="1"/>
  <c r="S67" i="1"/>
  <c r="S50" i="1"/>
  <c r="S49" i="1"/>
  <c r="S47" i="1"/>
  <c r="S46" i="1"/>
  <c r="M133" i="1"/>
  <c r="M132" i="1"/>
  <c r="M131" i="1"/>
  <c r="M129" i="1"/>
  <c r="M128" i="1"/>
  <c r="M127" i="1"/>
  <c r="M126" i="1"/>
  <c r="M125" i="1"/>
  <c r="M124" i="1"/>
  <c r="M123" i="1"/>
  <c r="M122" i="1"/>
  <c r="M121" i="1"/>
  <c r="M120" i="1"/>
  <c r="M118" i="1"/>
  <c r="M117" i="1"/>
  <c r="M116" i="1"/>
  <c r="M115" i="1"/>
  <c r="M113" i="1"/>
  <c r="M112" i="1"/>
  <c r="M111" i="1"/>
  <c r="M110" i="1"/>
  <c r="M106" i="1"/>
  <c r="M105" i="1"/>
  <c r="M104" i="1"/>
  <c r="M103" i="1"/>
  <c r="M101" i="1"/>
  <c r="M100" i="1"/>
  <c r="M99" i="1"/>
  <c r="M98" i="1"/>
  <c r="M97" i="1"/>
  <c r="M96" i="1"/>
  <c r="M95" i="1"/>
  <c r="M94" i="1"/>
  <c r="M92" i="1"/>
  <c r="M91" i="1"/>
  <c r="M90" i="1"/>
  <c r="M88" i="1"/>
  <c r="M87" i="1"/>
  <c r="M86" i="1"/>
  <c r="M85" i="1"/>
  <c r="M84" i="1"/>
  <c r="M83" i="1"/>
  <c r="M81" i="1"/>
  <c r="M80" i="1"/>
  <c r="M79" i="1"/>
  <c r="M78" i="1"/>
  <c r="M77" i="1"/>
  <c r="M75" i="1"/>
  <c r="M72" i="1"/>
  <c r="M71" i="1"/>
  <c r="M70" i="1"/>
  <c r="M69" i="1"/>
  <c r="M68" i="1"/>
  <c r="M67" i="1"/>
  <c r="M50" i="1"/>
  <c r="M49" i="1"/>
  <c r="M47" i="1"/>
  <c r="M46" i="1"/>
  <c r="G135" i="1"/>
  <c r="G133" i="1"/>
  <c r="G132" i="1"/>
  <c r="G131" i="1"/>
  <c r="G129" i="1"/>
  <c r="G128" i="1"/>
  <c r="G127" i="1"/>
  <c r="G126" i="1"/>
  <c r="G125" i="1"/>
  <c r="G124" i="1"/>
  <c r="G123" i="1"/>
  <c r="G122" i="1"/>
  <c r="G121" i="1"/>
  <c r="G120" i="1"/>
  <c r="G118" i="1"/>
  <c r="G117" i="1"/>
  <c r="G116" i="1"/>
  <c r="G115" i="1"/>
  <c r="G113" i="1"/>
  <c r="G112" i="1"/>
  <c r="G111" i="1"/>
  <c r="G110" i="1"/>
  <c r="G106" i="1"/>
  <c r="G103" i="1"/>
  <c r="G101" i="1"/>
  <c r="G100" i="1"/>
  <c r="G99" i="1"/>
  <c r="G98" i="1"/>
  <c r="G97" i="1"/>
  <c r="G96" i="1"/>
  <c r="G95" i="1"/>
  <c r="G94" i="1"/>
  <c r="G92" i="1"/>
  <c r="G91" i="1"/>
  <c r="G90" i="1"/>
  <c r="G88" i="1"/>
  <c r="G87" i="1"/>
  <c r="G86" i="1"/>
  <c r="G85" i="1"/>
  <c r="G84" i="1"/>
  <c r="G83" i="1"/>
  <c r="G81" i="1"/>
  <c r="G80" i="1"/>
  <c r="G79" i="1"/>
  <c r="G78" i="1"/>
  <c r="G77" i="1"/>
  <c r="G75" i="1"/>
  <c r="G74" i="1"/>
  <c r="G72" i="1"/>
  <c r="G71" i="1"/>
  <c r="G70" i="1"/>
  <c r="G69" i="1"/>
  <c r="G68" i="1"/>
  <c r="G67" i="1"/>
  <c r="G50" i="1"/>
  <c r="G49" i="1"/>
  <c r="G47" i="1"/>
  <c r="G46" i="1"/>
  <c r="G22" i="1"/>
  <c r="G21" i="1"/>
  <c r="G20" i="1"/>
  <c r="G19" i="1"/>
  <c r="T106" i="1"/>
  <c r="T31" i="1"/>
  <c r="G76" i="1" l="1"/>
  <c r="G89" i="1"/>
  <c r="G93" i="1"/>
  <c r="G114" i="1"/>
  <c r="G119" i="1"/>
  <c r="G130" i="1"/>
  <c r="G134" i="1"/>
  <c r="W51" i="1"/>
  <c r="Y51" i="1" s="1"/>
  <c r="Q51" i="1"/>
  <c r="M51" i="1"/>
  <c r="S51" i="1" l="1"/>
  <c r="T51" i="1"/>
  <c r="X89" i="1"/>
  <c r="W89" i="1"/>
  <c r="Q89" i="1"/>
  <c r="S89" i="1" s="1"/>
  <c r="M89" i="1"/>
  <c r="AA88" i="1"/>
  <c r="Z88" i="1"/>
  <c r="Z87" i="1"/>
  <c r="U86" i="1"/>
  <c r="T86" i="1"/>
  <c r="AA85" i="1"/>
  <c r="AA84" i="1"/>
  <c r="T84" i="1"/>
  <c r="AA83" i="1"/>
  <c r="U90" i="1"/>
  <c r="H91" i="1"/>
  <c r="U91" i="1"/>
  <c r="H92" i="1"/>
  <c r="U92" i="1"/>
  <c r="M93" i="1"/>
  <c r="Q93" i="1"/>
  <c r="S93" i="1" s="1"/>
  <c r="W93" i="1"/>
  <c r="X93" i="1"/>
  <c r="H94" i="1"/>
  <c r="I94" i="1"/>
  <c r="N95" i="1"/>
  <c r="O95" i="1"/>
  <c r="Y93" i="1" l="1"/>
  <c r="Y89" i="1"/>
  <c r="T90" i="1"/>
  <c r="B93" i="1"/>
  <c r="Z83" i="1"/>
  <c r="U94" i="1"/>
  <c r="N94" i="1"/>
  <c r="T94" i="1"/>
  <c r="T91" i="1"/>
  <c r="D85" i="1"/>
  <c r="V85" i="1" s="1"/>
  <c r="N92" i="1"/>
  <c r="AA91" i="1"/>
  <c r="O92" i="1"/>
  <c r="I91" i="1"/>
  <c r="T92" i="1"/>
  <c r="D90" i="1"/>
  <c r="V90" i="1" s="1"/>
  <c r="Z92" i="1"/>
  <c r="O91" i="1"/>
  <c r="O94" i="1"/>
  <c r="H90" i="1"/>
  <c r="I90" i="1"/>
  <c r="Z91" i="1"/>
  <c r="AA90" i="1"/>
  <c r="AA94" i="1"/>
  <c r="C93" i="1"/>
  <c r="Z90" i="1"/>
  <c r="N90" i="1"/>
  <c r="Z94" i="1"/>
  <c r="N91" i="1"/>
  <c r="D95" i="1"/>
  <c r="J95" i="1" s="1"/>
  <c r="U95" i="1"/>
  <c r="AA95" i="1"/>
  <c r="T95" i="1"/>
  <c r="AA92" i="1"/>
  <c r="D92" i="1"/>
  <c r="P92" i="1" s="1"/>
  <c r="O90" i="1"/>
  <c r="H95" i="1"/>
  <c r="Z95" i="1"/>
  <c r="D94" i="1"/>
  <c r="P94" i="1" s="1"/>
  <c r="D84" i="1"/>
  <c r="V84" i="1" s="1"/>
  <c r="I95" i="1"/>
  <c r="I92" i="1"/>
  <c r="D88" i="1"/>
  <c r="V88" i="1" s="1"/>
  <c r="D91" i="1"/>
  <c r="V91" i="1" s="1"/>
  <c r="D87" i="1"/>
  <c r="P87" i="1" s="1"/>
  <c r="O83" i="1"/>
  <c r="N86" i="1"/>
  <c r="Z86" i="1"/>
  <c r="I87" i="1"/>
  <c r="D83" i="1"/>
  <c r="N85" i="1"/>
  <c r="O86" i="1"/>
  <c r="AA86" i="1"/>
  <c r="H84" i="1"/>
  <c r="Z84" i="1"/>
  <c r="O85" i="1"/>
  <c r="D86" i="1"/>
  <c r="V86" i="1" s="1"/>
  <c r="N88" i="1"/>
  <c r="C89" i="1"/>
  <c r="O89" i="1" s="1"/>
  <c r="I83" i="1"/>
  <c r="U83" i="1"/>
  <c r="H86" i="1"/>
  <c r="O87" i="1"/>
  <c r="U87" i="1"/>
  <c r="AA87" i="1"/>
  <c r="H85" i="1"/>
  <c r="T85" i="1"/>
  <c r="Z85" i="1"/>
  <c r="I86" i="1"/>
  <c r="N84" i="1"/>
  <c r="I85" i="1"/>
  <c r="U85" i="1"/>
  <c r="H88" i="1"/>
  <c r="T88" i="1"/>
  <c r="H83" i="1"/>
  <c r="N83" i="1"/>
  <c r="T83" i="1"/>
  <c r="I84" i="1"/>
  <c r="O84" i="1"/>
  <c r="U84" i="1"/>
  <c r="H87" i="1"/>
  <c r="N87" i="1"/>
  <c r="T87" i="1"/>
  <c r="I88" i="1"/>
  <c r="O88" i="1"/>
  <c r="U88" i="1"/>
  <c r="C42" i="1"/>
  <c r="H93" i="1" l="1"/>
  <c r="N93" i="1"/>
  <c r="U93" i="1"/>
  <c r="O93" i="1"/>
  <c r="AA93" i="1"/>
  <c r="J85" i="1"/>
  <c r="P85" i="1"/>
  <c r="P90" i="1"/>
  <c r="J90" i="1"/>
  <c r="AB85" i="1"/>
  <c r="I93" i="1"/>
  <c r="AB90" i="1"/>
  <c r="AB94" i="1"/>
  <c r="J92" i="1"/>
  <c r="V94" i="1"/>
  <c r="J94" i="1"/>
  <c r="D93" i="1"/>
  <c r="AB95" i="1"/>
  <c r="AB84" i="1"/>
  <c r="V95" i="1"/>
  <c r="AB92" i="1"/>
  <c r="J84" i="1"/>
  <c r="P84" i="1"/>
  <c r="Z93" i="1"/>
  <c r="P95" i="1"/>
  <c r="V92" i="1"/>
  <c r="J91" i="1"/>
  <c r="J88" i="1"/>
  <c r="AB87" i="1"/>
  <c r="P91" i="1"/>
  <c r="J87" i="1"/>
  <c r="AB88" i="1"/>
  <c r="V87" i="1"/>
  <c r="AB91" i="1"/>
  <c r="P88" i="1"/>
  <c r="T93" i="1"/>
  <c r="AB86" i="1"/>
  <c r="P86" i="1"/>
  <c r="J86" i="1"/>
  <c r="D89" i="1"/>
  <c r="P89" i="1" s="1"/>
  <c r="Z89" i="1"/>
  <c r="V83" i="1"/>
  <c r="J83" i="1"/>
  <c r="AB83" i="1"/>
  <c r="P83" i="1"/>
  <c r="H89" i="1"/>
  <c r="U89" i="1"/>
  <c r="I89" i="1"/>
  <c r="AA89" i="1"/>
  <c r="T89" i="1"/>
  <c r="AB93" i="1" l="1"/>
  <c r="P93" i="1"/>
  <c r="J93" i="1"/>
  <c r="V93" i="1"/>
  <c r="AB89" i="1"/>
  <c r="J89" i="1"/>
  <c r="V89" i="1"/>
  <c r="Q17" i="1"/>
  <c r="S17" i="1" l="1"/>
  <c r="T17" i="1"/>
  <c r="W59" i="1"/>
  <c r="Y59" i="1" s="1"/>
  <c r="S59" i="1"/>
  <c r="M59" i="1"/>
  <c r="G59" i="1"/>
  <c r="M134" i="1"/>
  <c r="W134" i="1"/>
  <c r="Y134" i="1" s="1"/>
  <c r="Q134" i="1"/>
  <c r="S134" i="1" s="1"/>
  <c r="AA133" i="1"/>
  <c r="H133" i="1"/>
  <c r="U132" i="1"/>
  <c r="W102" i="1"/>
  <c r="X102" i="1"/>
  <c r="X76" i="1"/>
  <c r="W76" i="1"/>
  <c r="G23" i="1"/>
  <c r="G30" i="1"/>
  <c r="I131" i="1"/>
  <c r="T131" i="1"/>
  <c r="W30" i="1"/>
  <c r="Y30" i="1" s="1"/>
  <c r="Z31" i="1"/>
  <c r="W130" i="1"/>
  <c r="Y130" i="1" s="1"/>
  <c r="X119" i="1"/>
  <c r="W119" i="1"/>
  <c r="X114" i="1"/>
  <c r="W114" i="1"/>
  <c r="X82" i="1"/>
  <c r="W82" i="1"/>
  <c r="W73" i="1"/>
  <c r="Y73" i="1" s="1"/>
  <c r="W45" i="1"/>
  <c r="Y45" i="1" s="1"/>
  <c r="W23" i="1"/>
  <c r="Y23" i="1" s="1"/>
  <c r="X17" i="1"/>
  <c r="W17" i="1"/>
  <c r="H34" i="1"/>
  <c r="H35" i="1"/>
  <c r="T36" i="1"/>
  <c r="H37" i="1"/>
  <c r="AA33" i="1"/>
  <c r="AA34" i="1"/>
  <c r="I35" i="1"/>
  <c r="I36" i="1"/>
  <c r="U37" i="1"/>
  <c r="O69" i="1"/>
  <c r="AA111" i="1"/>
  <c r="I80" i="1"/>
  <c r="U81" i="1"/>
  <c r="H80" i="1"/>
  <c r="N81" i="1"/>
  <c r="M82" i="1"/>
  <c r="Q102" i="1"/>
  <c r="S102" i="1" s="1"/>
  <c r="T97" i="1"/>
  <c r="T98" i="1"/>
  <c r="T99" i="1"/>
  <c r="Z101" i="1"/>
  <c r="N100" i="1"/>
  <c r="T105" i="1"/>
  <c r="H106" i="1"/>
  <c r="N110" i="1"/>
  <c r="T112" i="1"/>
  <c r="H113" i="1"/>
  <c r="N116" i="1"/>
  <c r="N117" i="1"/>
  <c r="H118" i="1"/>
  <c r="Z121" i="1"/>
  <c r="Z122" i="1"/>
  <c r="H123" i="1"/>
  <c r="N124" i="1"/>
  <c r="H125" i="1"/>
  <c r="T126" i="1"/>
  <c r="N127" i="1"/>
  <c r="N129" i="1"/>
  <c r="T8" i="1"/>
  <c r="N9" i="1"/>
  <c r="H10" i="1"/>
  <c r="N11" i="1"/>
  <c r="Z12" i="1"/>
  <c r="N13" i="1"/>
  <c r="N14" i="1"/>
  <c r="N15" i="1"/>
  <c r="Z16" i="1"/>
  <c r="H19" i="1"/>
  <c r="H20" i="1"/>
  <c r="Z21" i="1"/>
  <c r="T25" i="1"/>
  <c r="H26" i="1"/>
  <c r="H27" i="1"/>
  <c r="N28" i="1"/>
  <c r="N29" i="1"/>
  <c r="H40" i="1"/>
  <c r="Z49" i="1"/>
  <c r="T50" i="1"/>
  <c r="T55" i="1"/>
  <c r="H56" i="1"/>
  <c r="Z58" i="1"/>
  <c r="N68" i="1"/>
  <c r="T69" i="1"/>
  <c r="N70" i="1"/>
  <c r="H71" i="1"/>
  <c r="H72" i="1"/>
  <c r="N75" i="1"/>
  <c r="H78" i="1"/>
  <c r="O9" i="1"/>
  <c r="O10" i="1"/>
  <c r="AA11" i="1"/>
  <c r="U12" i="1"/>
  <c r="I13" i="1"/>
  <c r="U14" i="1"/>
  <c r="U15" i="1"/>
  <c r="I16" i="1"/>
  <c r="U18" i="1"/>
  <c r="AA19" i="1"/>
  <c r="O20" i="1"/>
  <c r="U21" i="1"/>
  <c r="I25" i="1"/>
  <c r="AA26" i="1"/>
  <c r="I27" i="1"/>
  <c r="I28" i="1"/>
  <c r="AA29" i="1"/>
  <c r="U31" i="1"/>
  <c r="AA40" i="1"/>
  <c r="U41" i="1"/>
  <c r="AA49" i="1"/>
  <c r="AA50" i="1"/>
  <c r="I53" i="1"/>
  <c r="O54" i="1"/>
  <c r="U55" i="1"/>
  <c r="AA56" i="1"/>
  <c r="AA58" i="1"/>
  <c r="O67" i="1"/>
  <c r="I68" i="1"/>
  <c r="U70" i="1"/>
  <c r="I71" i="1"/>
  <c r="U72" i="1"/>
  <c r="AA74" i="1"/>
  <c r="I75" i="1"/>
  <c r="U77" i="1"/>
  <c r="U78" i="1"/>
  <c r="U79" i="1"/>
  <c r="O96" i="1"/>
  <c r="U97" i="1"/>
  <c r="I98" i="1"/>
  <c r="O99" i="1"/>
  <c r="AA100" i="1"/>
  <c r="AA101" i="1"/>
  <c r="U106" i="1"/>
  <c r="AA110" i="1"/>
  <c r="AA112" i="1"/>
  <c r="AA113" i="1"/>
  <c r="U115" i="1"/>
  <c r="O116" i="1"/>
  <c r="U117" i="1"/>
  <c r="U118" i="1"/>
  <c r="I120" i="1"/>
  <c r="U121" i="1"/>
  <c r="AA122" i="1"/>
  <c r="I123" i="1"/>
  <c r="AA124" i="1"/>
  <c r="AA125" i="1"/>
  <c r="U126" i="1"/>
  <c r="I127" i="1"/>
  <c r="AA128" i="1"/>
  <c r="I129" i="1"/>
  <c r="G17" i="1"/>
  <c r="G73" i="1"/>
  <c r="Q114" i="1"/>
  <c r="S114" i="1" s="1"/>
  <c r="Q119" i="1"/>
  <c r="S119" i="1" s="1"/>
  <c r="Q130" i="1"/>
  <c r="S130" i="1" s="1"/>
  <c r="Q23" i="1"/>
  <c r="Q30" i="1"/>
  <c r="Q45" i="1"/>
  <c r="Q73" i="1"/>
  <c r="S73" i="1" s="1"/>
  <c r="Q76" i="1"/>
  <c r="S76" i="1" s="1"/>
  <c r="M114" i="1"/>
  <c r="M119" i="1"/>
  <c r="M23" i="1"/>
  <c r="M30" i="1"/>
  <c r="M73" i="1"/>
  <c r="M76" i="1"/>
  <c r="M130" i="1"/>
  <c r="X6" i="1" l="1"/>
  <c r="S45" i="1"/>
  <c r="T45" i="1"/>
  <c r="S30" i="1"/>
  <c r="T30" i="1"/>
  <c r="S23" i="1"/>
  <c r="T23" i="1"/>
  <c r="S39" i="1"/>
  <c r="Q6" i="1"/>
  <c r="Y39" i="1"/>
  <c r="W6" i="1"/>
  <c r="M39" i="1"/>
  <c r="M6" i="1" s="1"/>
  <c r="G39" i="1"/>
  <c r="G6" i="1" s="1"/>
  <c r="E6" i="1"/>
  <c r="U104" i="1"/>
  <c r="T104" i="1"/>
  <c r="Y17" i="1"/>
  <c r="M45" i="1"/>
  <c r="O105" i="1"/>
  <c r="U105" i="1"/>
  <c r="N77" i="1"/>
  <c r="T77" i="1"/>
  <c r="Z103" i="1"/>
  <c r="T103" i="1"/>
  <c r="T96" i="1"/>
  <c r="N96" i="1"/>
  <c r="AA103" i="1"/>
  <c r="U103" i="1"/>
  <c r="Z128" i="1"/>
  <c r="N128" i="1"/>
  <c r="O48" i="1"/>
  <c r="I48" i="1"/>
  <c r="U48" i="1"/>
  <c r="T48" i="1"/>
  <c r="Z48" i="1"/>
  <c r="H48" i="1"/>
  <c r="N48" i="1"/>
  <c r="H47" i="1"/>
  <c r="U43" i="1"/>
  <c r="I43" i="1"/>
  <c r="N43" i="1"/>
  <c r="H43" i="1"/>
  <c r="T41" i="1"/>
  <c r="H41" i="1"/>
  <c r="U16" i="1"/>
  <c r="AA53" i="1"/>
  <c r="Z7" i="1"/>
  <c r="O44" i="1"/>
  <c r="U44" i="1"/>
  <c r="AA22" i="1"/>
  <c r="U22" i="1"/>
  <c r="N57" i="1"/>
  <c r="T57" i="1"/>
  <c r="Z47" i="1"/>
  <c r="T47" i="1"/>
  <c r="Z24" i="1"/>
  <c r="T24" i="1"/>
  <c r="AA8" i="1"/>
  <c r="U8" i="1"/>
  <c r="Z22" i="1"/>
  <c r="T22" i="1"/>
  <c r="O7" i="1"/>
  <c r="U7" i="1"/>
  <c r="I57" i="1"/>
  <c r="U57" i="1"/>
  <c r="O24" i="1"/>
  <c r="U24" i="1"/>
  <c r="H44" i="1"/>
  <c r="T44" i="1"/>
  <c r="AA47" i="1"/>
  <c r="U47" i="1"/>
  <c r="H9" i="1"/>
  <c r="I132" i="1"/>
  <c r="O36" i="1"/>
  <c r="U36" i="1"/>
  <c r="T12" i="1"/>
  <c r="AA67" i="1"/>
  <c r="AA131" i="1"/>
  <c r="AA75" i="1"/>
  <c r="Y119" i="1"/>
  <c r="Y102" i="1"/>
  <c r="U133" i="1"/>
  <c r="O14" i="1"/>
  <c r="Z99" i="1"/>
  <c r="Y76" i="1"/>
  <c r="U124" i="1"/>
  <c r="H79" i="1"/>
  <c r="Z74" i="1"/>
  <c r="B76" i="1"/>
  <c r="H39" i="1"/>
  <c r="Z96" i="1"/>
  <c r="Y82" i="1"/>
  <c r="Y114" i="1"/>
  <c r="N120" i="1"/>
  <c r="B130" i="1"/>
  <c r="Z104" i="1"/>
  <c r="Z67" i="1"/>
  <c r="H73" i="1"/>
  <c r="Z53" i="1"/>
  <c r="Z59" i="1"/>
  <c r="H24" i="1"/>
  <c r="H30" i="1"/>
  <c r="T115" i="1"/>
  <c r="N111" i="1"/>
  <c r="B114" i="1"/>
  <c r="N114" i="1" s="1"/>
  <c r="N7" i="1"/>
  <c r="H7" i="1"/>
  <c r="H18" i="1"/>
  <c r="Z132" i="1"/>
  <c r="B134" i="1"/>
  <c r="O132" i="1"/>
  <c r="O131" i="1"/>
  <c r="O120" i="1"/>
  <c r="H129" i="1"/>
  <c r="Z120" i="1"/>
  <c r="I124" i="1"/>
  <c r="N103" i="1"/>
  <c r="U96" i="1"/>
  <c r="AA98" i="1"/>
  <c r="AA77" i="1"/>
  <c r="T79" i="1"/>
  <c r="N79" i="1"/>
  <c r="Z75" i="1"/>
  <c r="U112" i="1"/>
  <c r="Z124" i="1"/>
  <c r="Z100" i="1"/>
  <c r="U80" i="1"/>
  <c r="AA80" i="1"/>
  <c r="U131" i="1"/>
  <c r="N118" i="1"/>
  <c r="H75" i="1"/>
  <c r="D120" i="1"/>
  <c r="P120" i="1" s="1"/>
  <c r="I117" i="1"/>
  <c r="O100" i="1"/>
  <c r="I112" i="1"/>
  <c r="N126" i="1"/>
  <c r="N106" i="1"/>
  <c r="AA132" i="1"/>
  <c r="Z113" i="1"/>
  <c r="O80" i="1"/>
  <c r="H74" i="1"/>
  <c r="I105" i="1"/>
  <c r="T120" i="1"/>
  <c r="O77" i="1"/>
  <c r="AA118" i="1"/>
  <c r="D80" i="1"/>
  <c r="J80" i="1" s="1"/>
  <c r="T75" i="1"/>
  <c r="I133" i="1"/>
  <c r="O124" i="1"/>
  <c r="T80" i="1"/>
  <c r="Z117" i="1"/>
  <c r="I113" i="1"/>
  <c r="Z29" i="1"/>
  <c r="T117" i="1"/>
  <c r="O18" i="1"/>
  <c r="U28" i="1"/>
  <c r="O133" i="1"/>
  <c r="O70" i="1"/>
  <c r="V53" i="1"/>
  <c r="U56" i="1"/>
  <c r="H55" i="1"/>
  <c r="O56" i="1"/>
  <c r="N46" i="1"/>
  <c r="N50" i="1"/>
  <c r="I46" i="1"/>
  <c r="C51" i="1"/>
  <c r="O51" i="1" s="1"/>
  <c r="U100" i="1"/>
  <c r="O112" i="1"/>
  <c r="D124" i="1"/>
  <c r="V124" i="1" s="1"/>
  <c r="O126" i="1"/>
  <c r="T16" i="1"/>
  <c r="O43" i="1"/>
  <c r="I77" i="1"/>
  <c r="AA105" i="1"/>
  <c r="T27" i="1"/>
  <c r="H100" i="1"/>
  <c r="Z118" i="1"/>
  <c r="C134" i="1"/>
  <c r="T20" i="1"/>
  <c r="T100" i="1"/>
  <c r="T58" i="1"/>
  <c r="O19" i="1"/>
  <c r="Z43" i="1"/>
  <c r="O71" i="1"/>
  <c r="U75" i="1"/>
  <c r="I96" i="1"/>
  <c r="I56" i="1"/>
  <c r="T113" i="1"/>
  <c r="U111" i="1"/>
  <c r="T124" i="1"/>
  <c r="Z20" i="1"/>
  <c r="H124" i="1"/>
  <c r="Z106" i="1"/>
  <c r="N58" i="1"/>
  <c r="T118" i="1"/>
  <c r="D132" i="1"/>
  <c r="AB132" i="1" s="1"/>
  <c r="N47" i="1"/>
  <c r="I47" i="1"/>
  <c r="T43" i="1"/>
  <c r="I44" i="1"/>
  <c r="J43" i="1"/>
  <c r="T34" i="1"/>
  <c r="Z34" i="1"/>
  <c r="N35" i="1"/>
  <c r="N34" i="1"/>
  <c r="U34" i="1"/>
  <c r="T35" i="1"/>
  <c r="AA28" i="1"/>
  <c r="O27" i="1"/>
  <c r="N41" i="1"/>
  <c r="I70" i="1"/>
  <c r="O79" i="1"/>
  <c r="H104" i="1"/>
  <c r="T53" i="1"/>
  <c r="T70" i="1"/>
  <c r="H25" i="1"/>
  <c r="AA46" i="1"/>
  <c r="AA31" i="1"/>
  <c r="O47" i="1"/>
  <c r="H68" i="1"/>
  <c r="T74" i="1"/>
  <c r="AA78" i="1"/>
  <c r="I18" i="1"/>
  <c r="H58" i="1"/>
  <c r="H101" i="1"/>
  <c r="N25" i="1"/>
  <c r="O21" i="1"/>
  <c r="T68" i="1"/>
  <c r="O75" i="1"/>
  <c r="Z25" i="1"/>
  <c r="N55" i="1"/>
  <c r="Z68" i="1"/>
  <c r="I99" i="1"/>
  <c r="T110" i="1"/>
  <c r="U13" i="1"/>
  <c r="AA21" i="1"/>
  <c r="N74" i="1"/>
  <c r="N104" i="1"/>
  <c r="Z70" i="1"/>
  <c r="AA18" i="1"/>
  <c r="AB58" i="1"/>
  <c r="N101" i="1"/>
  <c r="T101" i="1"/>
  <c r="N20" i="1"/>
  <c r="T78" i="1"/>
  <c r="I121" i="1"/>
  <c r="H70" i="1"/>
  <c r="Z55" i="1"/>
  <c r="I21" i="1"/>
  <c r="T128" i="1"/>
  <c r="T18" i="1"/>
  <c r="N18" i="1"/>
  <c r="AB18" i="1"/>
  <c r="Z18" i="1"/>
  <c r="U11" i="1"/>
  <c r="I14" i="1"/>
  <c r="T15" i="1"/>
  <c r="Z15" i="1"/>
  <c r="O12" i="1"/>
  <c r="N16" i="1"/>
  <c r="I7" i="1"/>
  <c r="U10" i="1"/>
  <c r="Z14" i="1"/>
  <c r="I8" i="1"/>
  <c r="T9" i="1"/>
  <c r="U9" i="1"/>
  <c r="Z9" i="1"/>
  <c r="U20" i="1"/>
  <c r="I125" i="1"/>
  <c r="N27" i="1"/>
  <c r="N113" i="1"/>
  <c r="O8" i="1"/>
  <c r="O16" i="1"/>
  <c r="U53" i="1"/>
  <c r="U113" i="1"/>
  <c r="I103" i="1"/>
  <c r="AA135" i="1"/>
  <c r="I135" i="1"/>
  <c r="U135" i="1"/>
  <c r="O135" i="1"/>
  <c r="AA117" i="1"/>
  <c r="V8" i="1"/>
  <c r="O40" i="1"/>
  <c r="N24" i="1"/>
  <c r="H117" i="1"/>
  <c r="Z27" i="1"/>
  <c r="AA16" i="1"/>
  <c r="U35" i="1"/>
  <c r="T123" i="1"/>
  <c r="D121" i="1"/>
  <c r="AB121" i="1" s="1"/>
  <c r="D75" i="1"/>
  <c r="J75" i="1" s="1"/>
  <c r="T135" i="1"/>
  <c r="N135" i="1"/>
  <c r="Z135" i="1"/>
  <c r="H135" i="1"/>
  <c r="Z54" i="1"/>
  <c r="T54" i="1"/>
  <c r="N37" i="1"/>
  <c r="V37" i="1"/>
  <c r="AB33" i="1"/>
  <c r="AA36" i="1"/>
  <c r="Z33" i="1"/>
  <c r="T37" i="1"/>
  <c r="Z37" i="1"/>
  <c r="I54" i="1"/>
  <c r="N53" i="1"/>
  <c r="V131" i="1"/>
  <c r="T132" i="1"/>
  <c r="AA123" i="1"/>
  <c r="U123" i="1"/>
  <c r="D117" i="1"/>
  <c r="V117" i="1" s="1"/>
  <c r="O118" i="1"/>
  <c r="O117" i="1"/>
  <c r="I111" i="1"/>
  <c r="O111" i="1"/>
  <c r="H98" i="1"/>
  <c r="Z80" i="1"/>
  <c r="Z79" i="1"/>
  <c r="N80" i="1"/>
  <c r="H53" i="1"/>
  <c r="U54" i="1"/>
  <c r="U40" i="1"/>
  <c r="C45" i="1"/>
  <c r="O45" i="1" s="1"/>
  <c r="AA44" i="1"/>
  <c r="I40" i="1"/>
  <c r="Z41" i="1"/>
  <c r="AA43" i="1"/>
  <c r="I41" i="1"/>
  <c r="D135" i="1"/>
  <c r="J135" i="1" s="1"/>
  <c r="N131" i="1"/>
  <c r="H132" i="1"/>
  <c r="N132" i="1"/>
  <c r="T133" i="1"/>
  <c r="Z133" i="1"/>
  <c r="N133" i="1"/>
  <c r="H131" i="1"/>
  <c r="Z131" i="1"/>
  <c r="D133" i="1"/>
  <c r="V133" i="1" s="1"/>
  <c r="T125" i="1"/>
  <c r="O121" i="1"/>
  <c r="D129" i="1"/>
  <c r="AB129" i="1" s="1"/>
  <c r="O129" i="1"/>
  <c r="N121" i="1"/>
  <c r="N123" i="1"/>
  <c r="H126" i="1"/>
  <c r="I126" i="1"/>
  <c r="O123" i="1"/>
  <c r="N122" i="1"/>
  <c r="Z125" i="1"/>
  <c r="D128" i="1"/>
  <c r="AA126" i="1"/>
  <c r="N125" i="1"/>
  <c r="U125" i="1"/>
  <c r="T122" i="1"/>
  <c r="H121" i="1"/>
  <c r="C130" i="1"/>
  <c r="O130" i="1" s="1"/>
  <c r="D126" i="1"/>
  <c r="J126" i="1" s="1"/>
  <c r="O125" i="1"/>
  <c r="D122" i="1"/>
  <c r="O128" i="1"/>
  <c r="U128" i="1"/>
  <c r="D123" i="1"/>
  <c r="P123" i="1" s="1"/>
  <c r="D125" i="1"/>
  <c r="H122" i="1"/>
  <c r="AA121" i="1"/>
  <c r="O122" i="1"/>
  <c r="H128" i="1"/>
  <c r="Z126" i="1"/>
  <c r="I128" i="1"/>
  <c r="Z123" i="1"/>
  <c r="H120" i="1"/>
  <c r="U122" i="1"/>
  <c r="T121" i="1"/>
  <c r="I122" i="1"/>
  <c r="AA115" i="1"/>
  <c r="H115" i="1"/>
  <c r="Z115" i="1"/>
  <c r="I116" i="1"/>
  <c r="N115" i="1"/>
  <c r="AA116" i="1"/>
  <c r="U116" i="1"/>
  <c r="I115" i="1"/>
  <c r="T116" i="1"/>
  <c r="D115" i="1"/>
  <c r="D118" i="1"/>
  <c r="D116" i="1"/>
  <c r="O115" i="1"/>
  <c r="Z116" i="1"/>
  <c r="C119" i="1"/>
  <c r="O119" i="1" s="1"/>
  <c r="H116" i="1"/>
  <c r="I118" i="1"/>
  <c r="Z111" i="1"/>
  <c r="I110" i="1"/>
  <c r="T111" i="1"/>
  <c r="Z112" i="1"/>
  <c r="D110" i="1"/>
  <c r="D111" i="1"/>
  <c r="C114" i="1"/>
  <c r="O114" i="1" s="1"/>
  <c r="D113" i="1"/>
  <c r="N112" i="1"/>
  <c r="O110" i="1"/>
  <c r="H111" i="1"/>
  <c r="D112" i="1"/>
  <c r="O113" i="1"/>
  <c r="H112" i="1"/>
  <c r="U110" i="1"/>
  <c r="D104" i="1"/>
  <c r="J104" i="1" s="1"/>
  <c r="I104" i="1"/>
  <c r="O106" i="1"/>
  <c r="I106" i="1"/>
  <c r="D106" i="1"/>
  <c r="H105" i="1"/>
  <c r="N105" i="1"/>
  <c r="D105" i="1"/>
  <c r="D103" i="1"/>
  <c r="AA106" i="1"/>
  <c r="Z105" i="1"/>
  <c r="O103" i="1"/>
  <c r="O97" i="1"/>
  <c r="U98" i="1"/>
  <c r="O101" i="1"/>
  <c r="AA96" i="1"/>
  <c r="I97" i="1"/>
  <c r="N98" i="1"/>
  <c r="O98" i="1"/>
  <c r="D100" i="1"/>
  <c r="P100" i="1" s="1"/>
  <c r="D101" i="1"/>
  <c r="P101" i="1" s="1"/>
  <c r="U101" i="1"/>
  <c r="AA97" i="1"/>
  <c r="D97" i="1"/>
  <c r="V97" i="1" s="1"/>
  <c r="D98" i="1"/>
  <c r="AB98" i="1" s="1"/>
  <c r="I100" i="1"/>
  <c r="I101" i="1"/>
  <c r="Z98" i="1"/>
  <c r="AA99" i="1"/>
  <c r="C102" i="1"/>
  <c r="O102" i="1" s="1"/>
  <c r="U99" i="1"/>
  <c r="D96" i="1"/>
  <c r="D99" i="1"/>
  <c r="AB99" i="1" s="1"/>
  <c r="I79" i="1"/>
  <c r="Z78" i="1"/>
  <c r="N78" i="1"/>
  <c r="D79" i="1"/>
  <c r="AA79" i="1"/>
  <c r="D78" i="1"/>
  <c r="AB78" i="1" s="1"/>
  <c r="H81" i="1"/>
  <c r="I78" i="1"/>
  <c r="T81" i="1"/>
  <c r="Z81" i="1"/>
  <c r="I81" i="1"/>
  <c r="AA81" i="1"/>
  <c r="C82" i="1"/>
  <c r="O82" i="1" s="1"/>
  <c r="D77" i="1"/>
  <c r="J77" i="1" s="1"/>
  <c r="Z77" i="1"/>
  <c r="O78" i="1"/>
  <c r="D81" i="1"/>
  <c r="P81" i="1" s="1"/>
  <c r="O81" i="1"/>
  <c r="H77" i="1"/>
  <c r="O74" i="1"/>
  <c r="D74" i="1"/>
  <c r="P74" i="1" s="1"/>
  <c r="C76" i="1"/>
  <c r="I74" i="1"/>
  <c r="U74" i="1"/>
  <c r="U69" i="1"/>
  <c r="O72" i="1"/>
  <c r="U67" i="1"/>
  <c r="D67" i="1"/>
  <c r="AB67" i="1" s="1"/>
  <c r="C73" i="1"/>
  <c r="AA70" i="1"/>
  <c r="N69" i="1"/>
  <c r="I67" i="1"/>
  <c r="D70" i="1"/>
  <c r="AB70" i="1" s="1"/>
  <c r="T71" i="1"/>
  <c r="H67" i="1"/>
  <c r="Z72" i="1"/>
  <c r="H69" i="1"/>
  <c r="Z69" i="1"/>
  <c r="D71" i="1"/>
  <c r="Z71" i="1"/>
  <c r="N67" i="1"/>
  <c r="D68" i="1"/>
  <c r="D72" i="1"/>
  <c r="J72" i="1" s="1"/>
  <c r="D69" i="1"/>
  <c r="I69" i="1"/>
  <c r="AA69" i="1"/>
  <c r="T67" i="1"/>
  <c r="AA72" i="1"/>
  <c r="N71" i="1"/>
  <c r="I72" i="1"/>
  <c r="N56" i="1"/>
  <c r="O58" i="1"/>
  <c r="I55" i="1"/>
  <c r="U58" i="1"/>
  <c r="I58" i="1"/>
  <c r="AA55" i="1"/>
  <c r="AB54" i="1"/>
  <c r="H57" i="1"/>
  <c r="AA54" i="1"/>
  <c r="H54" i="1"/>
  <c r="Z57" i="1"/>
  <c r="N54" i="1"/>
  <c r="T56" i="1"/>
  <c r="Z56" i="1"/>
  <c r="I50" i="1"/>
  <c r="O50" i="1"/>
  <c r="V49" i="1"/>
  <c r="U50" i="1"/>
  <c r="T49" i="1"/>
  <c r="N49" i="1"/>
  <c r="H49" i="1"/>
  <c r="D50" i="1"/>
  <c r="I49" i="1"/>
  <c r="U46" i="1"/>
  <c r="U49" i="1"/>
  <c r="O46" i="1"/>
  <c r="O49" i="1"/>
  <c r="AA48" i="1"/>
  <c r="AA41" i="1"/>
  <c r="O41" i="1"/>
  <c r="Z40" i="1"/>
  <c r="J40" i="1"/>
  <c r="Z44" i="1"/>
  <c r="N44" i="1"/>
  <c r="T40" i="1"/>
  <c r="N40" i="1"/>
  <c r="N36" i="1"/>
  <c r="O31" i="1"/>
  <c r="H36" i="1"/>
  <c r="I31" i="1"/>
  <c r="H31" i="1"/>
  <c r="O35" i="1"/>
  <c r="Z36" i="1"/>
  <c r="AA35" i="1"/>
  <c r="N31" i="1"/>
  <c r="O34" i="1"/>
  <c r="I34" i="1"/>
  <c r="Z35" i="1"/>
  <c r="I37" i="1"/>
  <c r="V31" i="1"/>
  <c r="I26" i="1"/>
  <c r="U29" i="1"/>
  <c r="O26" i="1"/>
  <c r="Z26" i="1"/>
  <c r="U26" i="1"/>
  <c r="J28" i="1"/>
  <c r="C30" i="1"/>
  <c r="N26" i="1"/>
  <c r="O29" i="1"/>
  <c r="T26" i="1"/>
  <c r="O28" i="1"/>
  <c r="AA25" i="1"/>
  <c r="AA27" i="1"/>
  <c r="P29" i="1"/>
  <c r="H29" i="1"/>
  <c r="V24" i="1"/>
  <c r="AA24" i="1"/>
  <c r="Z28" i="1"/>
  <c r="V25" i="1"/>
  <c r="I24" i="1"/>
  <c r="I29" i="1"/>
  <c r="U27" i="1"/>
  <c r="T29" i="1"/>
  <c r="O25" i="1"/>
  <c r="U25" i="1"/>
  <c r="J21" i="1"/>
  <c r="I22" i="1"/>
  <c r="J20" i="1"/>
  <c r="O22" i="1"/>
  <c r="T21" i="1"/>
  <c r="AA20" i="1"/>
  <c r="H22" i="1"/>
  <c r="I20" i="1"/>
  <c r="I19" i="1"/>
  <c r="U19" i="1"/>
  <c r="Z19" i="1"/>
  <c r="J19" i="1"/>
  <c r="T19" i="1"/>
  <c r="C23" i="1"/>
  <c r="O23" i="1" s="1"/>
  <c r="V22" i="1"/>
  <c r="N19" i="1"/>
  <c r="N22" i="1"/>
  <c r="P11" i="1"/>
  <c r="H15" i="1"/>
  <c r="O11" i="1"/>
  <c r="I11" i="1"/>
  <c r="H12" i="1"/>
  <c r="AA14" i="1"/>
  <c r="O15" i="1"/>
  <c r="H11" i="1"/>
  <c r="Z8" i="1"/>
  <c r="T14" i="1"/>
  <c r="I9" i="1"/>
  <c r="H14" i="1"/>
  <c r="Z11" i="1"/>
  <c r="T11" i="1"/>
  <c r="H16" i="1"/>
  <c r="N8" i="1"/>
  <c r="AB14" i="1"/>
  <c r="AA15" i="1"/>
  <c r="AA9" i="1"/>
  <c r="T10" i="1"/>
  <c r="Z10" i="1"/>
  <c r="I10" i="1"/>
  <c r="J12" i="1"/>
  <c r="T13" i="1"/>
  <c r="AA13" i="1"/>
  <c r="AA7" i="1"/>
  <c r="AA10" i="1"/>
  <c r="N10" i="1"/>
  <c r="C17" i="1"/>
  <c r="N12" i="1"/>
  <c r="Z13" i="1"/>
  <c r="O13" i="1"/>
  <c r="H13" i="1"/>
  <c r="I15" i="1"/>
  <c r="O53" i="1"/>
  <c r="H28" i="1"/>
  <c r="T28" i="1"/>
  <c r="H103" i="1"/>
  <c r="Z97" i="1"/>
  <c r="N97" i="1"/>
  <c r="H97" i="1"/>
  <c r="AA127" i="1"/>
  <c r="U127" i="1"/>
  <c r="O127" i="1"/>
  <c r="O68" i="1"/>
  <c r="AA68" i="1"/>
  <c r="U68" i="1"/>
  <c r="O57" i="1"/>
  <c r="V57" i="1"/>
  <c r="AA57" i="1"/>
  <c r="O55" i="1"/>
  <c r="H50" i="1"/>
  <c r="Z50" i="1"/>
  <c r="N21" i="1"/>
  <c r="H21" i="1"/>
  <c r="Z127" i="1"/>
  <c r="H127" i="1"/>
  <c r="D127" i="1"/>
  <c r="P127" i="1" s="1"/>
  <c r="T127" i="1"/>
  <c r="H99" i="1"/>
  <c r="N99" i="1"/>
  <c r="U129" i="1"/>
  <c r="AA129" i="1"/>
  <c r="O104" i="1"/>
  <c r="AA104" i="1"/>
  <c r="U71" i="1"/>
  <c r="AA71" i="1"/>
  <c r="H46" i="1"/>
  <c r="T46" i="1"/>
  <c r="Z46" i="1"/>
  <c r="Z129" i="1"/>
  <c r="T129" i="1"/>
  <c r="H110" i="1"/>
  <c r="Z110" i="1"/>
  <c r="H96" i="1"/>
  <c r="AA120" i="1"/>
  <c r="U120" i="1"/>
  <c r="I12" i="1"/>
  <c r="AA12" i="1"/>
  <c r="T72" i="1"/>
  <c r="N72" i="1"/>
  <c r="H8" i="1"/>
  <c r="AA37" i="1"/>
  <c r="O37" i="1"/>
  <c r="B6" i="1" l="1"/>
  <c r="H6" i="1" s="1"/>
  <c r="I134" i="1"/>
  <c r="O134" i="1"/>
  <c r="H134" i="1"/>
  <c r="N134" i="1"/>
  <c r="Z130" i="1"/>
  <c r="N130" i="1"/>
  <c r="Z76" i="1"/>
  <c r="N76" i="1"/>
  <c r="U76" i="1"/>
  <c r="O76" i="1"/>
  <c r="U73" i="1"/>
  <c r="O73" i="1"/>
  <c r="I59" i="1"/>
  <c r="O59" i="1"/>
  <c r="Y6" i="1"/>
  <c r="I30" i="1"/>
  <c r="O30" i="1"/>
  <c r="S6" i="1"/>
  <c r="O17" i="1"/>
  <c r="C6" i="1"/>
  <c r="U6" i="1" s="1"/>
  <c r="D17" i="1"/>
  <c r="P17" i="1" s="1"/>
  <c r="I39" i="1"/>
  <c r="J128" i="1"/>
  <c r="P128" i="1"/>
  <c r="P48" i="1"/>
  <c r="V48" i="1"/>
  <c r="J48" i="1"/>
  <c r="J7" i="1"/>
  <c r="V7" i="1"/>
  <c r="J44" i="1"/>
  <c r="V44" i="1"/>
  <c r="AB47" i="1"/>
  <c r="V47" i="1"/>
  <c r="J53" i="1"/>
  <c r="AB53" i="1"/>
  <c r="J58" i="1"/>
  <c r="J18" i="1"/>
  <c r="V58" i="1"/>
  <c r="P53" i="1"/>
  <c r="H59" i="1"/>
  <c r="AB120" i="1"/>
  <c r="AA59" i="1"/>
  <c r="Z51" i="1"/>
  <c r="H51" i="1"/>
  <c r="AA51" i="1"/>
  <c r="I51" i="1"/>
  <c r="U51" i="1"/>
  <c r="P18" i="1"/>
  <c r="V18" i="1"/>
  <c r="P58" i="1"/>
  <c r="P124" i="1"/>
  <c r="V75" i="1"/>
  <c r="V120" i="1"/>
  <c r="J120" i="1"/>
  <c r="AB131" i="1"/>
  <c r="H76" i="1"/>
  <c r="V126" i="1"/>
  <c r="P80" i="1"/>
  <c r="AB80" i="1"/>
  <c r="V80" i="1"/>
  <c r="AA134" i="1"/>
  <c r="J124" i="1"/>
  <c r="V132" i="1"/>
  <c r="J132" i="1"/>
  <c r="P37" i="1"/>
  <c r="J98" i="1"/>
  <c r="V98" i="1"/>
  <c r="P132" i="1"/>
  <c r="AB101" i="1"/>
  <c r="V20" i="1"/>
  <c r="P98" i="1"/>
  <c r="AB124" i="1"/>
  <c r="P131" i="1"/>
  <c r="J131" i="1"/>
  <c r="AB75" i="1"/>
  <c r="U134" i="1"/>
  <c r="AA73" i="1"/>
  <c r="D51" i="1"/>
  <c r="P51" i="1" s="1"/>
  <c r="V101" i="1"/>
  <c r="V128" i="1"/>
  <c r="D134" i="1"/>
  <c r="P134" i="1" s="1"/>
  <c r="T76" i="1"/>
  <c r="J37" i="1"/>
  <c r="P43" i="1"/>
  <c r="AB40" i="1"/>
  <c r="U45" i="1"/>
  <c r="V43" i="1"/>
  <c r="AB43" i="1"/>
  <c r="AB25" i="1"/>
  <c r="V28" i="1"/>
  <c r="P25" i="1"/>
  <c r="J25" i="1"/>
  <c r="D76" i="1"/>
  <c r="I45" i="1"/>
  <c r="P75" i="1"/>
  <c r="P121" i="1"/>
  <c r="J47" i="1"/>
  <c r="AA45" i="1"/>
  <c r="P47" i="1"/>
  <c r="AB37" i="1"/>
  <c r="P21" i="1"/>
  <c r="V21" i="1"/>
  <c r="AB11" i="1"/>
  <c r="J14" i="1"/>
  <c r="P8" i="1"/>
  <c r="AB8" i="1"/>
  <c r="J8" i="1"/>
  <c r="AB21" i="1"/>
  <c r="J81" i="1"/>
  <c r="V121" i="1"/>
  <c r="J121" i="1"/>
  <c r="J129" i="1"/>
  <c r="AB135" i="1"/>
  <c r="V135" i="1"/>
  <c r="P135" i="1"/>
  <c r="V54" i="1"/>
  <c r="P54" i="1"/>
  <c r="AB128" i="1"/>
  <c r="AB117" i="1"/>
  <c r="J117" i="1"/>
  <c r="P117" i="1"/>
  <c r="AB100" i="1"/>
  <c r="J99" i="1"/>
  <c r="V100" i="1"/>
  <c r="V81" i="1"/>
  <c r="V78" i="1"/>
  <c r="AB81" i="1"/>
  <c r="J78" i="1"/>
  <c r="I73" i="1"/>
  <c r="J54" i="1"/>
  <c r="D45" i="1"/>
  <c r="Z134" i="1"/>
  <c r="T134" i="1"/>
  <c r="AB133" i="1"/>
  <c r="P133" i="1"/>
  <c r="J133" i="1"/>
  <c r="H130" i="1"/>
  <c r="T130" i="1"/>
  <c r="P129" i="1"/>
  <c r="V129" i="1"/>
  <c r="AB123" i="1"/>
  <c r="V123" i="1"/>
  <c r="J123" i="1"/>
  <c r="P126" i="1"/>
  <c r="AB126" i="1"/>
  <c r="V122" i="1"/>
  <c r="P122" i="1"/>
  <c r="J122" i="1"/>
  <c r="AB122" i="1"/>
  <c r="U130" i="1"/>
  <c r="AA130" i="1"/>
  <c r="D130" i="1"/>
  <c r="P130" i="1" s="1"/>
  <c r="P125" i="1"/>
  <c r="AB125" i="1"/>
  <c r="V125" i="1"/>
  <c r="J125" i="1"/>
  <c r="I130" i="1"/>
  <c r="V118" i="1"/>
  <c r="J118" i="1"/>
  <c r="P118" i="1"/>
  <c r="AB118" i="1"/>
  <c r="J115" i="1"/>
  <c r="AB115" i="1"/>
  <c r="V115" i="1"/>
  <c r="P115" i="1"/>
  <c r="AB116" i="1"/>
  <c r="V116" i="1"/>
  <c r="P116" i="1"/>
  <c r="U119" i="1"/>
  <c r="AA119" i="1"/>
  <c r="I119" i="1"/>
  <c r="Z119" i="1"/>
  <c r="D119" i="1"/>
  <c r="P119" i="1" s="1"/>
  <c r="H119" i="1"/>
  <c r="T119" i="1"/>
  <c r="J116" i="1"/>
  <c r="V112" i="1"/>
  <c r="J112" i="1"/>
  <c r="AB112" i="1"/>
  <c r="P112" i="1"/>
  <c r="AB110" i="1"/>
  <c r="P110" i="1"/>
  <c r="V110" i="1"/>
  <c r="T114" i="1"/>
  <c r="Z114" i="1"/>
  <c r="D114" i="1"/>
  <c r="P114" i="1" s="1"/>
  <c r="I114" i="1"/>
  <c r="AA114" i="1"/>
  <c r="U114" i="1"/>
  <c r="J110" i="1"/>
  <c r="AB113" i="1"/>
  <c r="P113" i="1"/>
  <c r="V113" i="1"/>
  <c r="J113" i="1"/>
  <c r="V111" i="1"/>
  <c r="P111" i="1"/>
  <c r="AB111" i="1"/>
  <c r="J111" i="1"/>
  <c r="H114" i="1"/>
  <c r="P104" i="1"/>
  <c r="AB104" i="1"/>
  <c r="V104" i="1"/>
  <c r="J105" i="1"/>
  <c r="P105" i="1"/>
  <c r="AB105" i="1"/>
  <c r="V105" i="1"/>
  <c r="AB106" i="1"/>
  <c r="J106" i="1"/>
  <c r="P106" i="1"/>
  <c r="V106" i="1"/>
  <c r="J103" i="1"/>
  <c r="V103" i="1"/>
  <c r="P103" i="1"/>
  <c r="AB103" i="1"/>
  <c r="P97" i="1"/>
  <c r="P99" i="1"/>
  <c r="AB97" i="1"/>
  <c r="J97" i="1"/>
  <c r="J101" i="1"/>
  <c r="J100" i="1"/>
  <c r="AB96" i="1"/>
  <c r="J96" i="1"/>
  <c r="V96" i="1"/>
  <c r="P96" i="1"/>
  <c r="AA102" i="1"/>
  <c r="U102" i="1"/>
  <c r="I102" i="1"/>
  <c r="V99" i="1"/>
  <c r="H102" i="1"/>
  <c r="T102" i="1"/>
  <c r="Z102" i="1"/>
  <c r="D102" i="1"/>
  <c r="P102" i="1" s="1"/>
  <c r="P78" i="1"/>
  <c r="P79" i="1"/>
  <c r="V79" i="1"/>
  <c r="J79" i="1"/>
  <c r="AB79" i="1"/>
  <c r="Z82" i="1"/>
  <c r="T82" i="1"/>
  <c r="D82" i="1"/>
  <c r="P82" i="1" s="1"/>
  <c r="U82" i="1"/>
  <c r="AA82" i="1"/>
  <c r="I82" i="1"/>
  <c r="AB77" i="1"/>
  <c r="P77" i="1"/>
  <c r="V77" i="1"/>
  <c r="H82" i="1"/>
  <c r="I76" i="1"/>
  <c r="AA76" i="1"/>
  <c r="V74" i="1"/>
  <c r="J74" i="1"/>
  <c r="AB74" i="1"/>
  <c r="V70" i="1"/>
  <c r="J67" i="1"/>
  <c r="V67" i="1"/>
  <c r="J70" i="1"/>
  <c r="P67" i="1"/>
  <c r="P70" i="1"/>
  <c r="AB69" i="1"/>
  <c r="V69" i="1"/>
  <c r="P69" i="1"/>
  <c r="J69" i="1"/>
  <c r="V72" i="1"/>
  <c r="P72" i="1"/>
  <c r="AB72" i="1"/>
  <c r="P71" i="1"/>
  <c r="V71" i="1"/>
  <c r="AB71" i="1"/>
  <c r="J71" i="1"/>
  <c r="T73" i="1"/>
  <c r="Z73" i="1"/>
  <c r="D73" i="1"/>
  <c r="V68" i="1"/>
  <c r="AB68" i="1"/>
  <c r="J68" i="1"/>
  <c r="P68" i="1"/>
  <c r="U59" i="1"/>
  <c r="V56" i="1"/>
  <c r="J56" i="1"/>
  <c r="P56" i="1"/>
  <c r="AB56" i="1"/>
  <c r="P49" i="1"/>
  <c r="AB49" i="1"/>
  <c r="J49" i="1"/>
  <c r="J50" i="1"/>
  <c r="V50" i="1"/>
  <c r="AB50" i="1"/>
  <c r="AB48" i="1"/>
  <c r="P50" i="1"/>
  <c r="V46" i="1"/>
  <c r="P46" i="1"/>
  <c r="AB46" i="1"/>
  <c r="J46" i="1"/>
  <c r="V41" i="1"/>
  <c r="AB41" i="1"/>
  <c r="P41" i="1"/>
  <c r="J41" i="1"/>
  <c r="V40" i="1"/>
  <c r="P40" i="1"/>
  <c r="Z45" i="1"/>
  <c r="H45" i="1"/>
  <c r="AB44" i="1"/>
  <c r="P44" i="1"/>
  <c r="P39" i="1"/>
  <c r="Z39" i="1"/>
  <c r="AB36" i="1"/>
  <c r="V36" i="1"/>
  <c r="P36" i="1"/>
  <c r="J36" i="1"/>
  <c r="AB35" i="1"/>
  <c r="P35" i="1"/>
  <c r="V35" i="1"/>
  <c r="J35" i="1"/>
  <c r="P31" i="1"/>
  <c r="J31" i="1"/>
  <c r="AB31" i="1"/>
  <c r="V34" i="1"/>
  <c r="J34" i="1"/>
  <c r="P34" i="1"/>
  <c r="AB34" i="1"/>
  <c r="U39" i="1"/>
  <c r="AA39" i="1"/>
  <c r="J29" i="1"/>
  <c r="AA30" i="1"/>
  <c r="P28" i="1"/>
  <c r="U30" i="1"/>
  <c r="AB28" i="1"/>
  <c r="P24" i="1"/>
  <c r="AB24" i="1"/>
  <c r="J24" i="1"/>
  <c r="P27" i="1"/>
  <c r="AB27" i="1"/>
  <c r="V27" i="1"/>
  <c r="J26" i="1"/>
  <c r="P26" i="1"/>
  <c r="AB26" i="1"/>
  <c r="Z30" i="1"/>
  <c r="D30" i="1"/>
  <c r="P30" i="1" s="1"/>
  <c r="V26" i="1"/>
  <c r="AB29" i="1"/>
  <c r="V29" i="1"/>
  <c r="J27" i="1"/>
  <c r="AB20" i="1"/>
  <c r="P20" i="1"/>
  <c r="Z23" i="1"/>
  <c r="D23" i="1"/>
  <c r="P23" i="1" s="1"/>
  <c r="H23" i="1"/>
  <c r="P22" i="1"/>
  <c r="AB22" i="1"/>
  <c r="P19" i="1"/>
  <c r="V19" i="1"/>
  <c r="AB19" i="1"/>
  <c r="AA23" i="1"/>
  <c r="I23" i="1"/>
  <c r="U23" i="1"/>
  <c r="J22" i="1"/>
  <c r="J11" i="1"/>
  <c r="V11" i="1"/>
  <c r="AB9" i="1"/>
  <c r="P9" i="1"/>
  <c r="V9" i="1"/>
  <c r="J9" i="1"/>
  <c r="P7" i="1"/>
  <c r="V14" i="1"/>
  <c r="P14" i="1"/>
  <c r="AB7" i="1"/>
  <c r="AB16" i="1"/>
  <c r="J16" i="1"/>
  <c r="P16" i="1"/>
  <c r="V16" i="1"/>
  <c r="P15" i="1"/>
  <c r="J15" i="1"/>
  <c r="AB15" i="1"/>
  <c r="V15" i="1"/>
  <c r="V10" i="1"/>
  <c r="P10" i="1"/>
  <c r="AB10" i="1"/>
  <c r="J10" i="1"/>
  <c r="H17" i="1"/>
  <c r="Z17" i="1"/>
  <c r="I17" i="1"/>
  <c r="U17" i="1"/>
  <c r="AA17" i="1"/>
  <c r="P12" i="1"/>
  <c r="AB12" i="1"/>
  <c r="V12" i="1"/>
  <c r="AB13" i="1"/>
  <c r="V13" i="1"/>
  <c r="P13" i="1"/>
  <c r="J13" i="1"/>
  <c r="AB55" i="1"/>
  <c r="J55" i="1"/>
  <c r="P55" i="1"/>
  <c r="V55" i="1"/>
  <c r="AB127" i="1"/>
  <c r="J127" i="1"/>
  <c r="V127" i="1"/>
  <c r="D59" i="1"/>
  <c r="T59" i="1"/>
  <c r="P57" i="1"/>
  <c r="AB57" i="1"/>
  <c r="J57" i="1"/>
  <c r="T6" i="1" l="1"/>
  <c r="J76" i="1"/>
  <c r="P76" i="1"/>
  <c r="P73" i="1"/>
  <c r="J73" i="1"/>
  <c r="AB59" i="1"/>
  <c r="P59" i="1"/>
  <c r="J45" i="1"/>
  <c r="P45" i="1"/>
  <c r="O6" i="1"/>
  <c r="V39" i="1"/>
  <c r="D6" i="1"/>
  <c r="J6" i="1" s="1"/>
  <c r="I6" i="1"/>
  <c r="Z6" i="1"/>
  <c r="V51" i="1"/>
  <c r="AB51" i="1"/>
  <c r="J51" i="1"/>
  <c r="N6" i="1"/>
  <c r="AA6" i="1"/>
  <c r="J134" i="1"/>
  <c r="AB76" i="1"/>
  <c r="AB134" i="1"/>
  <c r="V134" i="1"/>
  <c r="AB45" i="1"/>
  <c r="J39" i="1"/>
  <c r="V76" i="1"/>
  <c r="V45" i="1"/>
  <c r="AB39" i="1"/>
  <c r="AB130" i="1"/>
  <c r="V130" i="1"/>
  <c r="J130" i="1"/>
  <c r="V119" i="1"/>
  <c r="J119" i="1"/>
  <c r="AB119" i="1"/>
  <c r="AB114" i="1"/>
  <c r="V114" i="1"/>
  <c r="J114" i="1"/>
  <c r="AB109" i="1"/>
  <c r="V102" i="1"/>
  <c r="AB102" i="1"/>
  <c r="J102" i="1"/>
  <c r="V82" i="1"/>
  <c r="AB82" i="1"/>
  <c r="J82" i="1"/>
  <c r="AB73" i="1"/>
  <c r="V73" i="1"/>
  <c r="AB30" i="1"/>
  <c r="V30" i="1"/>
  <c r="J30" i="1"/>
  <c r="V23" i="1"/>
  <c r="J23" i="1"/>
  <c r="AB23" i="1"/>
  <c r="J17" i="1"/>
  <c r="AB17" i="1"/>
  <c r="V17" i="1"/>
  <c r="V59" i="1"/>
  <c r="J59" i="1"/>
  <c r="P6" i="1" l="1"/>
  <c r="AB6" i="1"/>
  <c r="V6" i="1"/>
</calcChain>
</file>

<file path=xl/sharedStrings.xml><?xml version="1.0" encoding="utf-8"?>
<sst xmlns="http://schemas.openxmlformats.org/spreadsheetml/2006/main" count="264" uniqueCount="143">
  <si>
    <t>総人口</t>
    <rPh sb="0" eb="1">
      <t>ソウ</t>
    </rPh>
    <rPh sb="1" eb="3">
      <t>ジンコウ</t>
    </rPh>
    <phoneticPr fontId="2"/>
  </si>
  <si>
    <t>１５歳未満</t>
    <rPh sb="2" eb="3">
      <t>サイ</t>
    </rPh>
    <rPh sb="3" eb="5">
      <t>ミマン</t>
    </rPh>
    <phoneticPr fontId="2"/>
  </si>
  <si>
    <t>１５歳～６４歳</t>
    <rPh sb="2" eb="3">
      <t>サイ</t>
    </rPh>
    <rPh sb="6" eb="7">
      <t>サイ</t>
    </rPh>
    <phoneticPr fontId="2"/>
  </si>
  <si>
    <t>６５歳以上</t>
    <rPh sb="2" eb="3">
      <t>サイ</t>
    </rPh>
    <rPh sb="3" eb="5">
      <t>イジョウ</t>
    </rPh>
    <phoneticPr fontId="2"/>
  </si>
  <si>
    <t>人口</t>
    <rPh sb="0" eb="2">
      <t>ジンコウ</t>
    </rPh>
    <phoneticPr fontId="2"/>
  </si>
  <si>
    <t>構成比</t>
    <rPh sb="0" eb="3">
      <t>コウセイヒ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</si>
  <si>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</si>
  <si>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</si>
  <si>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</si>
  <si>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海老名市総計</t>
    <rPh sb="0" eb="4">
      <t>エビナシ</t>
    </rPh>
    <rPh sb="4" eb="6">
      <t>ソウケイ</t>
    </rPh>
    <phoneticPr fontId="2"/>
  </si>
  <si>
    <t>大谷</t>
    <rPh sb="0" eb="2">
      <t>オオヤ</t>
    </rPh>
    <phoneticPr fontId="2"/>
  </si>
  <si>
    <t>大谷南一丁目</t>
    <rPh sb="0" eb="2">
      <t>オオヤ</t>
    </rPh>
    <rPh sb="2" eb="3">
      <t>ミナミ</t>
    </rPh>
    <rPh sb="3" eb="6">
      <t>イッチョウメ</t>
    </rPh>
    <phoneticPr fontId="2"/>
  </si>
  <si>
    <t>大谷南二丁目</t>
    <rPh sb="0" eb="2">
      <t>オオヤ</t>
    </rPh>
    <rPh sb="2" eb="3">
      <t>ミナミ</t>
    </rPh>
    <rPh sb="3" eb="4">
      <t>ニ</t>
    </rPh>
    <rPh sb="4" eb="6">
      <t>チョウメ</t>
    </rPh>
    <phoneticPr fontId="2"/>
  </si>
  <si>
    <t>大谷南三丁目</t>
    <rPh sb="0" eb="2">
      <t>オオヤ</t>
    </rPh>
    <rPh sb="2" eb="3">
      <t>ミナミ</t>
    </rPh>
    <rPh sb="3" eb="4">
      <t>サン</t>
    </rPh>
    <rPh sb="4" eb="6">
      <t>チョウメ</t>
    </rPh>
    <phoneticPr fontId="2"/>
  </si>
  <si>
    <t>大谷南四丁目</t>
    <rPh sb="0" eb="2">
      <t>オオヤ</t>
    </rPh>
    <rPh sb="2" eb="3">
      <t>ミナミ</t>
    </rPh>
    <rPh sb="3" eb="4">
      <t>ヨン</t>
    </rPh>
    <rPh sb="4" eb="6">
      <t>チョウメ</t>
    </rPh>
    <phoneticPr fontId="2"/>
  </si>
  <si>
    <t>大谷南五丁目</t>
    <rPh sb="0" eb="2">
      <t>オオヤ</t>
    </rPh>
    <rPh sb="2" eb="3">
      <t>ミナミ</t>
    </rPh>
    <rPh sb="3" eb="4">
      <t>ゴ</t>
    </rPh>
    <rPh sb="4" eb="6">
      <t>チョウメ</t>
    </rPh>
    <phoneticPr fontId="2"/>
  </si>
  <si>
    <t>大谷北一丁目</t>
    <rPh sb="0" eb="2">
      <t>オオヤ</t>
    </rPh>
    <rPh sb="2" eb="3">
      <t>キタ</t>
    </rPh>
    <rPh sb="3" eb="4">
      <t>イチ</t>
    </rPh>
    <rPh sb="4" eb="6">
      <t>チョウメ</t>
    </rPh>
    <phoneticPr fontId="2"/>
  </si>
  <si>
    <t>大谷北二丁目</t>
    <rPh sb="0" eb="2">
      <t>オオヤ</t>
    </rPh>
    <rPh sb="2" eb="3">
      <t>キタ</t>
    </rPh>
    <rPh sb="3" eb="4">
      <t>ニ</t>
    </rPh>
    <rPh sb="4" eb="6">
      <t>チョウメ</t>
    </rPh>
    <phoneticPr fontId="2"/>
  </si>
  <si>
    <t>大谷北三丁目</t>
    <rPh sb="0" eb="2">
      <t>オオヤ</t>
    </rPh>
    <rPh sb="2" eb="3">
      <t>キタ</t>
    </rPh>
    <rPh sb="3" eb="4">
      <t>サン</t>
    </rPh>
    <rPh sb="4" eb="6">
      <t>チョウメ</t>
    </rPh>
    <phoneticPr fontId="2"/>
  </si>
  <si>
    <t>大谷北四丁目</t>
    <rPh sb="0" eb="2">
      <t>オオヤ</t>
    </rPh>
    <rPh sb="2" eb="3">
      <t>キタ</t>
    </rPh>
    <rPh sb="3" eb="4">
      <t>ヨン</t>
    </rPh>
    <rPh sb="4" eb="6">
      <t>チョウメ</t>
    </rPh>
    <phoneticPr fontId="2"/>
  </si>
  <si>
    <t>国分寺台１丁目</t>
    <rPh sb="0" eb="3">
      <t>コクブンジ</t>
    </rPh>
    <rPh sb="3" eb="4">
      <t>ダイ</t>
    </rPh>
    <rPh sb="5" eb="7">
      <t>チョウメ</t>
    </rPh>
    <phoneticPr fontId="2"/>
  </si>
  <si>
    <t>国分寺台２丁目</t>
    <rPh sb="0" eb="3">
      <t>コクブンジ</t>
    </rPh>
    <rPh sb="3" eb="4">
      <t>ダイ</t>
    </rPh>
    <rPh sb="5" eb="7">
      <t>チョウメ</t>
    </rPh>
    <phoneticPr fontId="2"/>
  </si>
  <si>
    <t>国分寺台３丁目</t>
    <rPh sb="0" eb="3">
      <t>コクブンジ</t>
    </rPh>
    <rPh sb="3" eb="4">
      <t>ダイ</t>
    </rPh>
    <rPh sb="5" eb="7">
      <t>チョウメ</t>
    </rPh>
    <phoneticPr fontId="2"/>
  </si>
  <si>
    <t>国分寺台４丁目</t>
    <rPh sb="0" eb="3">
      <t>コクブンジ</t>
    </rPh>
    <rPh sb="3" eb="4">
      <t>ダイ</t>
    </rPh>
    <rPh sb="5" eb="7">
      <t>チョウメ</t>
    </rPh>
    <phoneticPr fontId="2"/>
  </si>
  <si>
    <t>国分寺台５丁目</t>
    <rPh sb="0" eb="3">
      <t>コクブンジ</t>
    </rPh>
    <rPh sb="3" eb="4">
      <t>ダイ</t>
    </rPh>
    <rPh sb="5" eb="7">
      <t>チョウメ</t>
    </rPh>
    <phoneticPr fontId="2"/>
  </si>
  <si>
    <t>中新田</t>
    <rPh sb="0" eb="3">
      <t>ナカシンデン</t>
    </rPh>
    <phoneticPr fontId="2"/>
  </si>
  <si>
    <t>中新田一丁目</t>
    <rPh sb="0" eb="3">
      <t>ナカシンデン</t>
    </rPh>
    <rPh sb="3" eb="6">
      <t>イッチョウメ</t>
    </rPh>
    <phoneticPr fontId="2"/>
  </si>
  <si>
    <t>中新田二丁目</t>
    <rPh sb="0" eb="3">
      <t>ナカシンデン</t>
    </rPh>
    <rPh sb="3" eb="4">
      <t>ニ</t>
    </rPh>
    <rPh sb="4" eb="6">
      <t>チョウメ</t>
    </rPh>
    <phoneticPr fontId="2"/>
  </si>
  <si>
    <t>中新田三丁目</t>
    <rPh sb="0" eb="3">
      <t>ナカシンデン</t>
    </rPh>
    <rPh sb="3" eb="6">
      <t>サンチョウメ</t>
    </rPh>
    <phoneticPr fontId="2"/>
  </si>
  <si>
    <t>中新田四丁目</t>
    <rPh sb="0" eb="3">
      <t>ナカシンデン</t>
    </rPh>
    <rPh sb="3" eb="4">
      <t>ヨン</t>
    </rPh>
    <rPh sb="4" eb="6">
      <t>チョウメ</t>
    </rPh>
    <phoneticPr fontId="2"/>
  </si>
  <si>
    <t>中新田五丁目</t>
    <rPh sb="0" eb="3">
      <t>ナカシンデン</t>
    </rPh>
    <rPh sb="3" eb="4">
      <t>ゴ</t>
    </rPh>
    <rPh sb="4" eb="6">
      <t>チョウメ</t>
    </rPh>
    <phoneticPr fontId="2"/>
  </si>
  <si>
    <t>さつき町</t>
    <rPh sb="3" eb="4">
      <t>チョウ</t>
    </rPh>
    <phoneticPr fontId="2"/>
  </si>
  <si>
    <t>河原口</t>
    <rPh sb="0" eb="3">
      <t>カワラグチ</t>
    </rPh>
    <phoneticPr fontId="2"/>
  </si>
  <si>
    <t>上郷</t>
    <rPh sb="0" eb="2">
      <t>カミゴウ</t>
    </rPh>
    <phoneticPr fontId="2"/>
  </si>
  <si>
    <t>上郷一丁目</t>
    <rPh sb="0" eb="2">
      <t>カミゴウ</t>
    </rPh>
    <rPh sb="2" eb="5">
      <t>イッチョウメ</t>
    </rPh>
    <phoneticPr fontId="2"/>
  </si>
  <si>
    <t>上郷二丁目</t>
    <rPh sb="0" eb="2">
      <t>カミゴウ</t>
    </rPh>
    <rPh sb="2" eb="3">
      <t>ニ</t>
    </rPh>
    <rPh sb="3" eb="4">
      <t>チョウ</t>
    </rPh>
    <rPh sb="4" eb="5">
      <t>メ</t>
    </rPh>
    <phoneticPr fontId="2"/>
  </si>
  <si>
    <t>上郷三丁目</t>
    <rPh sb="0" eb="2">
      <t>カミゴウ</t>
    </rPh>
    <rPh sb="2" eb="3">
      <t>サン</t>
    </rPh>
    <rPh sb="3" eb="5">
      <t>チョウメ</t>
    </rPh>
    <phoneticPr fontId="2"/>
  </si>
  <si>
    <t>上郷四丁目</t>
    <rPh sb="0" eb="2">
      <t>カミゴウ</t>
    </rPh>
    <rPh sb="2" eb="3">
      <t>ヨン</t>
    </rPh>
    <rPh sb="3" eb="5">
      <t>チョウメ</t>
    </rPh>
    <phoneticPr fontId="2"/>
  </si>
  <si>
    <t>下今泉一丁目</t>
    <rPh sb="0" eb="3">
      <t>シモイマイズミ</t>
    </rPh>
    <rPh sb="3" eb="6">
      <t>イッチョウメ</t>
    </rPh>
    <phoneticPr fontId="2"/>
  </si>
  <si>
    <t>下今泉二丁目</t>
    <rPh sb="0" eb="3">
      <t>シモイマイズミ</t>
    </rPh>
    <rPh sb="3" eb="4">
      <t>ニ</t>
    </rPh>
    <rPh sb="4" eb="6">
      <t>チョウメ</t>
    </rPh>
    <phoneticPr fontId="2"/>
  </si>
  <si>
    <t>下今泉三丁目</t>
    <rPh sb="0" eb="3">
      <t>シモイマイズミ</t>
    </rPh>
    <rPh sb="3" eb="6">
      <t>サンチョウメ</t>
    </rPh>
    <phoneticPr fontId="2"/>
  </si>
  <si>
    <t>下今泉四丁目</t>
    <rPh sb="0" eb="3">
      <t>シモイマイズミ</t>
    </rPh>
    <rPh sb="3" eb="4">
      <t>ヨン</t>
    </rPh>
    <rPh sb="4" eb="6">
      <t>チョウメ</t>
    </rPh>
    <phoneticPr fontId="2"/>
  </si>
  <si>
    <t>下今泉五丁目</t>
    <rPh sb="0" eb="3">
      <t>シモイマイズミ</t>
    </rPh>
    <rPh sb="3" eb="4">
      <t>ゴ</t>
    </rPh>
    <rPh sb="4" eb="6">
      <t>チョウメ</t>
    </rPh>
    <phoneticPr fontId="2"/>
  </si>
  <si>
    <t>上今泉</t>
    <rPh sb="0" eb="3">
      <t>カミイマイズミ</t>
    </rPh>
    <phoneticPr fontId="2"/>
  </si>
  <si>
    <t>上今泉一丁目</t>
    <rPh sb="0" eb="3">
      <t>カミイマイズミ</t>
    </rPh>
    <rPh sb="3" eb="6">
      <t>イッチョウメ</t>
    </rPh>
    <phoneticPr fontId="2"/>
  </si>
  <si>
    <t>上今泉二丁目</t>
    <rPh sb="0" eb="3">
      <t>カミイマイズミ</t>
    </rPh>
    <rPh sb="3" eb="4">
      <t>ニ</t>
    </rPh>
    <rPh sb="4" eb="6">
      <t>チョウメ</t>
    </rPh>
    <phoneticPr fontId="2"/>
  </si>
  <si>
    <t>上今泉三丁目</t>
    <rPh sb="0" eb="3">
      <t>カミイマイズミ</t>
    </rPh>
    <rPh sb="3" eb="6">
      <t>サンチョウメ</t>
    </rPh>
    <phoneticPr fontId="2"/>
  </si>
  <si>
    <t>上今泉四丁目</t>
    <rPh sb="0" eb="3">
      <t>カミイマイズミ</t>
    </rPh>
    <rPh sb="3" eb="4">
      <t>ヨン</t>
    </rPh>
    <rPh sb="4" eb="6">
      <t>チョウメ</t>
    </rPh>
    <phoneticPr fontId="2"/>
  </si>
  <si>
    <t>上今泉五丁目</t>
    <rPh sb="0" eb="3">
      <t>カミイマイズミ</t>
    </rPh>
    <rPh sb="3" eb="4">
      <t>ゴ</t>
    </rPh>
    <rPh sb="4" eb="6">
      <t>チョウメ</t>
    </rPh>
    <phoneticPr fontId="2"/>
  </si>
  <si>
    <t>上今泉六丁目</t>
    <rPh sb="0" eb="3">
      <t>カミイマイズミ</t>
    </rPh>
    <rPh sb="3" eb="4">
      <t>ロク</t>
    </rPh>
    <rPh sb="4" eb="6">
      <t>チョウメ</t>
    </rPh>
    <phoneticPr fontId="2"/>
  </si>
  <si>
    <t>東柏ケ谷一丁目</t>
    <rPh sb="0" eb="4">
      <t>ヒガシカシワガヤ</t>
    </rPh>
    <rPh sb="4" eb="7">
      <t>イッチョウメ</t>
    </rPh>
    <phoneticPr fontId="2"/>
  </si>
  <si>
    <t>東柏ケ谷二丁目</t>
    <rPh sb="0" eb="4">
      <t>ヒガシカシワガヤ</t>
    </rPh>
    <rPh sb="4" eb="5">
      <t>ニ</t>
    </rPh>
    <rPh sb="5" eb="7">
      <t>チョウメ</t>
    </rPh>
    <phoneticPr fontId="2"/>
  </si>
  <si>
    <t>東柏ケ谷三丁目</t>
    <rPh sb="0" eb="4">
      <t>ヒガシカシワガヤ</t>
    </rPh>
    <rPh sb="4" eb="7">
      <t>サンチョウメ</t>
    </rPh>
    <phoneticPr fontId="2"/>
  </si>
  <si>
    <t>東柏ケ谷四丁目</t>
    <rPh sb="0" eb="4">
      <t>ヒガシカシワガヤ</t>
    </rPh>
    <rPh sb="4" eb="5">
      <t>ヨン</t>
    </rPh>
    <rPh sb="5" eb="7">
      <t>チョウメ</t>
    </rPh>
    <phoneticPr fontId="2"/>
  </si>
  <si>
    <t>東柏ケ谷五丁目</t>
    <rPh sb="0" eb="4">
      <t>ヒガシカシワガヤ</t>
    </rPh>
    <rPh sb="4" eb="5">
      <t>ゴ</t>
    </rPh>
    <rPh sb="5" eb="7">
      <t>チョウメ</t>
    </rPh>
    <phoneticPr fontId="2"/>
  </si>
  <si>
    <t>東柏ケ谷六丁目</t>
    <rPh sb="0" eb="4">
      <t>ヒガシカシワガヤ</t>
    </rPh>
    <rPh sb="4" eb="5">
      <t>ロク</t>
    </rPh>
    <rPh sb="5" eb="7">
      <t>チョウメ</t>
    </rPh>
    <phoneticPr fontId="2"/>
  </si>
  <si>
    <t>望地一丁目</t>
    <rPh sb="0" eb="2">
      <t>モウチ</t>
    </rPh>
    <rPh sb="2" eb="3">
      <t>イチ</t>
    </rPh>
    <rPh sb="3" eb="5">
      <t>チョウメ</t>
    </rPh>
    <phoneticPr fontId="2"/>
  </si>
  <si>
    <t>望地二丁目</t>
    <rPh sb="0" eb="2">
      <t>モウチ</t>
    </rPh>
    <rPh sb="2" eb="3">
      <t>ニ</t>
    </rPh>
    <rPh sb="3" eb="5">
      <t>チョウメ</t>
    </rPh>
    <phoneticPr fontId="2"/>
  </si>
  <si>
    <t>勝瀬</t>
    <rPh sb="0" eb="2">
      <t>カツセ</t>
    </rPh>
    <phoneticPr fontId="2"/>
  </si>
  <si>
    <t>中河内</t>
    <rPh sb="0" eb="3">
      <t>ナカゴウチ</t>
    </rPh>
    <phoneticPr fontId="2"/>
  </si>
  <si>
    <t>上河内</t>
    <rPh sb="0" eb="2">
      <t>カミゴウチ</t>
    </rPh>
    <rPh sb="2" eb="3">
      <t>ウチ</t>
    </rPh>
    <phoneticPr fontId="2"/>
  </si>
  <si>
    <t>本郷</t>
    <rPh sb="0" eb="2">
      <t>ホンゴウ</t>
    </rPh>
    <phoneticPr fontId="2"/>
  </si>
  <si>
    <t>門沢橋一丁目</t>
    <rPh sb="0" eb="3">
      <t>カドサワバシ</t>
    </rPh>
    <rPh sb="3" eb="4">
      <t>イチ</t>
    </rPh>
    <rPh sb="4" eb="6">
      <t>チョウメ</t>
    </rPh>
    <phoneticPr fontId="2"/>
  </si>
  <si>
    <t>門沢橋二丁目</t>
    <rPh sb="0" eb="3">
      <t>カドサワバシ</t>
    </rPh>
    <rPh sb="3" eb="4">
      <t>ニ</t>
    </rPh>
    <rPh sb="4" eb="6">
      <t>チョウメ</t>
    </rPh>
    <phoneticPr fontId="2"/>
  </si>
  <si>
    <t>門沢橋三丁目</t>
    <rPh sb="0" eb="3">
      <t>カドサワバシ</t>
    </rPh>
    <rPh sb="3" eb="4">
      <t>サン</t>
    </rPh>
    <rPh sb="4" eb="6">
      <t>チョウメ</t>
    </rPh>
    <phoneticPr fontId="2"/>
  </si>
  <si>
    <t>門沢橋四丁目</t>
    <rPh sb="0" eb="3">
      <t>カドサワバシ</t>
    </rPh>
    <rPh sb="3" eb="4">
      <t>ヨン</t>
    </rPh>
    <rPh sb="4" eb="6">
      <t>チョウメ</t>
    </rPh>
    <phoneticPr fontId="2"/>
  </si>
  <si>
    <t>門沢橋五丁目</t>
    <rPh sb="0" eb="3">
      <t>カドサワバシ</t>
    </rPh>
    <rPh sb="3" eb="4">
      <t>ゴ</t>
    </rPh>
    <rPh sb="4" eb="6">
      <t>チョウメ</t>
    </rPh>
    <phoneticPr fontId="2"/>
  </si>
  <si>
    <t>門沢橋六丁目</t>
    <rPh sb="0" eb="3">
      <t>カドサワバシ</t>
    </rPh>
    <rPh sb="3" eb="4">
      <t>ロク</t>
    </rPh>
    <rPh sb="4" eb="6">
      <t>チョウメ</t>
    </rPh>
    <phoneticPr fontId="2"/>
  </si>
  <si>
    <t>浜田町</t>
    <rPh sb="0" eb="3">
      <t>ハマダチョウ</t>
    </rPh>
    <phoneticPr fontId="2"/>
  </si>
  <si>
    <t>中央一丁目</t>
    <rPh sb="0" eb="2">
      <t>チュウオウ</t>
    </rPh>
    <rPh sb="2" eb="3">
      <t>イチ</t>
    </rPh>
    <rPh sb="3" eb="5">
      <t>チョウメ</t>
    </rPh>
    <phoneticPr fontId="2"/>
  </si>
  <si>
    <t>中央二丁目</t>
    <rPh sb="0" eb="2">
      <t>チュウオウ</t>
    </rPh>
    <rPh sb="2" eb="3">
      <t>ニ</t>
    </rPh>
    <rPh sb="3" eb="5">
      <t>チョウメ</t>
    </rPh>
    <phoneticPr fontId="2"/>
  </si>
  <si>
    <t>中央三丁目</t>
    <rPh sb="0" eb="2">
      <t>チュウオウ</t>
    </rPh>
    <rPh sb="2" eb="3">
      <t>サン</t>
    </rPh>
    <rPh sb="3" eb="5">
      <t>チョウメ</t>
    </rPh>
    <phoneticPr fontId="2"/>
  </si>
  <si>
    <t>国分南一丁目</t>
    <rPh sb="0" eb="3">
      <t>コクブミナミ</t>
    </rPh>
    <rPh sb="3" eb="6">
      <t>イチチョウメ</t>
    </rPh>
    <phoneticPr fontId="2"/>
  </si>
  <si>
    <t>国分南二丁目</t>
    <rPh sb="0" eb="3">
      <t>コクブミナミ</t>
    </rPh>
    <rPh sb="3" eb="4">
      <t>ニ</t>
    </rPh>
    <rPh sb="4" eb="6">
      <t>チョウメ</t>
    </rPh>
    <phoneticPr fontId="2"/>
  </si>
  <si>
    <t>国分南三丁目</t>
    <rPh sb="0" eb="3">
      <t>コクブミナミ</t>
    </rPh>
    <rPh sb="3" eb="6">
      <t>サンチョウメ</t>
    </rPh>
    <phoneticPr fontId="2"/>
  </si>
  <si>
    <t>国分南四丁目</t>
    <rPh sb="0" eb="3">
      <t>コクブミナミ</t>
    </rPh>
    <rPh sb="3" eb="4">
      <t>ヨン</t>
    </rPh>
    <rPh sb="4" eb="6">
      <t>チョウメ</t>
    </rPh>
    <phoneticPr fontId="2"/>
  </si>
  <si>
    <t>国分北一丁目</t>
    <rPh sb="0" eb="3">
      <t>コクブキタ</t>
    </rPh>
    <rPh sb="3" eb="4">
      <t>イチ</t>
    </rPh>
    <rPh sb="4" eb="6">
      <t>チョウメ</t>
    </rPh>
    <phoneticPr fontId="2"/>
  </si>
  <si>
    <t>国分北二丁目</t>
    <rPh sb="0" eb="3">
      <t>コクブキタ</t>
    </rPh>
    <rPh sb="3" eb="4">
      <t>ニ</t>
    </rPh>
    <rPh sb="4" eb="6">
      <t>チョウメ</t>
    </rPh>
    <phoneticPr fontId="2"/>
  </si>
  <si>
    <t>国分北三丁目</t>
    <rPh sb="0" eb="3">
      <t>コクブキタ</t>
    </rPh>
    <rPh sb="3" eb="4">
      <t>サン</t>
    </rPh>
    <rPh sb="4" eb="6">
      <t>チョウメ</t>
    </rPh>
    <phoneticPr fontId="2"/>
  </si>
  <si>
    <t>国分北四丁目</t>
    <rPh sb="0" eb="3">
      <t>コクブキタ</t>
    </rPh>
    <rPh sb="3" eb="4">
      <t>ヨン</t>
    </rPh>
    <rPh sb="4" eb="6">
      <t>チョウメ</t>
    </rPh>
    <phoneticPr fontId="2"/>
  </si>
  <si>
    <t>杉久保南一丁目</t>
    <rPh sb="0" eb="3">
      <t>スギクボ</t>
    </rPh>
    <rPh sb="3" eb="4">
      <t>ミナミ</t>
    </rPh>
    <rPh sb="4" eb="7">
      <t>イッチョウメ</t>
    </rPh>
    <phoneticPr fontId="2"/>
  </si>
  <si>
    <t>杉久保南二丁目</t>
    <rPh sb="0" eb="3">
      <t>スギクボ</t>
    </rPh>
    <rPh sb="3" eb="4">
      <t>ミナミ</t>
    </rPh>
    <rPh sb="4" eb="5">
      <t>ニ</t>
    </rPh>
    <rPh sb="5" eb="7">
      <t>チョウメ</t>
    </rPh>
    <phoneticPr fontId="2"/>
  </si>
  <si>
    <t>杉久保南三丁目</t>
    <rPh sb="0" eb="3">
      <t>スギクボ</t>
    </rPh>
    <rPh sb="3" eb="4">
      <t>ミナミ</t>
    </rPh>
    <rPh sb="4" eb="7">
      <t>サンチョウメ</t>
    </rPh>
    <phoneticPr fontId="2"/>
  </si>
  <si>
    <t>杉久保南四丁目</t>
    <rPh sb="0" eb="3">
      <t>スギクボ</t>
    </rPh>
    <rPh sb="3" eb="4">
      <t>ミナミ</t>
    </rPh>
    <rPh sb="4" eb="5">
      <t>ヨン</t>
    </rPh>
    <rPh sb="5" eb="7">
      <t>チョウメ</t>
    </rPh>
    <phoneticPr fontId="2"/>
  </si>
  <si>
    <t>杉久保南五丁目</t>
    <rPh sb="0" eb="3">
      <t>スギクボ</t>
    </rPh>
    <rPh sb="3" eb="4">
      <t>ミナミ</t>
    </rPh>
    <rPh sb="4" eb="5">
      <t>ゴ</t>
    </rPh>
    <rPh sb="5" eb="7">
      <t>チョウメ</t>
    </rPh>
    <phoneticPr fontId="2"/>
  </si>
  <si>
    <t>杉久保北一丁目</t>
    <rPh sb="0" eb="3">
      <t>スギクボ</t>
    </rPh>
    <rPh sb="3" eb="4">
      <t>キタ</t>
    </rPh>
    <rPh sb="4" eb="7">
      <t>イッチョウメ</t>
    </rPh>
    <phoneticPr fontId="2"/>
  </si>
  <si>
    <t>杉久保北二丁目</t>
    <rPh sb="0" eb="3">
      <t>スギクボ</t>
    </rPh>
    <rPh sb="3" eb="4">
      <t>キタ</t>
    </rPh>
    <rPh sb="4" eb="5">
      <t>ニ</t>
    </rPh>
    <rPh sb="5" eb="7">
      <t>チョウメ</t>
    </rPh>
    <phoneticPr fontId="2"/>
  </si>
  <si>
    <t>杉久保北三丁目</t>
    <rPh sb="0" eb="3">
      <t>スギクボ</t>
    </rPh>
    <rPh sb="3" eb="4">
      <t>キタ</t>
    </rPh>
    <rPh sb="4" eb="5">
      <t>サン</t>
    </rPh>
    <rPh sb="5" eb="7">
      <t>チョウメ</t>
    </rPh>
    <phoneticPr fontId="2"/>
  </si>
  <si>
    <t>杉久保北四丁目</t>
    <rPh sb="0" eb="3">
      <t>スギクボ</t>
    </rPh>
    <rPh sb="3" eb="4">
      <t>キタ</t>
    </rPh>
    <rPh sb="4" eb="5">
      <t>ヨン</t>
    </rPh>
    <rPh sb="5" eb="7">
      <t>チョウメ</t>
    </rPh>
    <phoneticPr fontId="2"/>
  </si>
  <si>
    <t>杉久保北五丁目</t>
    <rPh sb="0" eb="3">
      <t>スギクボ</t>
    </rPh>
    <rPh sb="3" eb="4">
      <t>キタ</t>
    </rPh>
    <rPh sb="4" eb="5">
      <t>ゴ</t>
    </rPh>
    <rPh sb="5" eb="7">
      <t>チョウメ</t>
    </rPh>
    <phoneticPr fontId="2"/>
  </si>
  <si>
    <t>今里一丁目</t>
    <rPh sb="0" eb="2">
      <t>イマザト</t>
    </rPh>
    <rPh sb="2" eb="5">
      <t>イッチョウメ</t>
    </rPh>
    <phoneticPr fontId="2"/>
  </si>
  <si>
    <t>今里二丁目</t>
    <rPh sb="0" eb="2">
      <t>イマザト</t>
    </rPh>
    <rPh sb="2" eb="5">
      <t>ニチョウメ</t>
    </rPh>
    <phoneticPr fontId="2"/>
  </si>
  <si>
    <t>今里三丁目</t>
    <rPh sb="0" eb="2">
      <t>イマザト</t>
    </rPh>
    <rPh sb="2" eb="5">
      <t>サンチョウメ</t>
    </rPh>
    <phoneticPr fontId="2"/>
  </si>
  <si>
    <t>上郷　計</t>
    <rPh sb="0" eb="2">
      <t>カミゴウ</t>
    </rPh>
    <rPh sb="3" eb="4">
      <t>ケイ</t>
    </rPh>
    <phoneticPr fontId="2"/>
  </si>
  <si>
    <t>大谷　計</t>
    <rPh sb="0" eb="2">
      <t>オオヤ</t>
    </rPh>
    <rPh sb="3" eb="4">
      <t>ケイ</t>
    </rPh>
    <phoneticPr fontId="2"/>
  </si>
  <si>
    <t>国分寺台　計</t>
    <rPh sb="0" eb="3">
      <t>コクブンジ</t>
    </rPh>
    <rPh sb="3" eb="4">
      <t>ダイ</t>
    </rPh>
    <rPh sb="5" eb="6">
      <t>ケイ</t>
    </rPh>
    <phoneticPr fontId="2"/>
  </si>
  <si>
    <t>中新田　計</t>
    <rPh sb="0" eb="3">
      <t>ナカシンデン</t>
    </rPh>
    <rPh sb="4" eb="5">
      <t>ケイ</t>
    </rPh>
    <phoneticPr fontId="2"/>
  </si>
  <si>
    <t>下今泉　計</t>
    <rPh sb="0" eb="3">
      <t>シモイマイズミ</t>
    </rPh>
    <rPh sb="4" eb="5">
      <t>ケイ</t>
    </rPh>
    <phoneticPr fontId="2"/>
  </si>
  <si>
    <t>上今泉　計</t>
    <rPh sb="0" eb="3">
      <t>カミイマイズミ</t>
    </rPh>
    <rPh sb="4" eb="5">
      <t>ケイ</t>
    </rPh>
    <phoneticPr fontId="2"/>
  </si>
  <si>
    <t>今里　計</t>
    <rPh sb="0" eb="2">
      <t>イマザト</t>
    </rPh>
    <rPh sb="3" eb="4">
      <t>ケイ</t>
    </rPh>
    <phoneticPr fontId="2"/>
  </si>
  <si>
    <t>東柏ケ谷　計</t>
    <rPh sb="0" eb="4">
      <t>ヒガシカシワガヤ</t>
    </rPh>
    <rPh sb="5" eb="6">
      <t>ケイ</t>
    </rPh>
    <phoneticPr fontId="2"/>
  </si>
  <si>
    <t>望地　計</t>
    <rPh sb="0" eb="2">
      <t>モウチ</t>
    </rPh>
    <rPh sb="3" eb="4">
      <t>ケイ</t>
    </rPh>
    <phoneticPr fontId="2"/>
  </si>
  <si>
    <t>門沢橋　計</t>
    <rPh sb="0" eb="3">
      <t>カドサワバシ</t>
    </rPh>
    <rPh sb="4" eb="5">
      <t>ケイ</t>
    </rPh>
    <phoneticPr fontId="2"/>
  </si>
  <si>
    <t>国分南　計</t>
    <rPh sb="0" eb="3">
      <t>コクブミナミ</t>
    </rPh>
    <rPh sb="4" eb="5">
      <t>ケイ</t>
    </rPh>
    <phoneticPr fontId="2"/>
  </si>
  <si>
    <t>国分北　計</t>
    <rPh sb="0" eb="3">
      <t>コクブキタ</t>
    </rPh>
    <rPh sb="4" eb="5">
      <t>ケイ</t>
    </rPh>
    <phoneticPr fontId="2"/>
  </si>
  <si>
    <t>杉久保　計</t>
    <rPh sb="0" eb="3">
      <t>スギクボ</t>
    </rPh>
    <rPh sb="4" eb="5">
      <t>ケイ</t>
    </rPh>
    <phoneticPr fontId="2"/>
  </si>
  <si>
    <t>中野一丁目</t>
    <rPh sb="0" eb="2">
      <t>ナカノ</t>
    </rPh>
    <rPh sb="2" eb="3">
      <t>イチ</t>
    </rPh>
    <rPh sb="3" eb="4">
      <t>チョウ</t>
    </rPh>
    <rPh sb="4" eb="5">
      <t>メ</t>
    </rPh>
    <phoneticPr fontId="2"/>
  </si>
  <si>
    <t>中野二丁目</t>
    <rPh sb="0" eb="2">
      <t>ナカノ</t>
    </rPh>
    <rPh sb="2" eb="3">
      <t>ニ</t>
    </rPh>
    <rPh sb="3" eb="4">
      <t>チョウ</t>
    </rPh>
    <rPh sb="4" eb="5">
      <t>メ</t>
    </rPh>
    <phoneticPr fontId="2"/>
  </si>
  <si>
    <t>中野三丁目</t>
    <rPh sb="0" eb="2">
      <t>ナカノ</t>
    </rPh>
    <rPh sb="2" eb="3">
      <t>サン</t>
    </rPh>
    <rPh sb="3" eb="4">
      <t>チョウ</t>
    </rPh>
    <rPh sb="4" eb="5">
      <t>メ</t>
    </rPh>
    <phoneticPr fontId="2"/>
  </si>
  <si>
    <t>中野　計</t>
    <rPh sb="0" eb="2">
      <t>ナカノ</t>
    </rPh>
    <rPh sb="3" eb="4">
      <t>ケイ</t>
    </rPh>
    <phoneticPr fontId="2"/>
  </si>
  <si>
    <t>河原口一丁目</t>
    <rPh sb="0" eb="3">
      <t>カワラグチ</t>
    </rPh>
    <rPh sb="3" eb="6">
      <t>１チョウメ</t>
    </rPh>
    <phoneticPr fontId="2"/>
  </si>
  <si>
    <t>河原口二丁目</t>
    <rPh sb="0" eb="3">
      <t>カワラグチ</t>
    </rPh>
    <rPh sb="3" eb="6">
      <t>２チョウメ</t>
    </rPh>
    <phoneticPr fontId="2"/>
  </si>
  <si>
    <t>河原口三丁目</t>
    <rPh sb="0" eb="3">
      <t>カワラグチ</t>
    </rPh>
    <rPh sb="3" eb="6">
      <t>３チョウメ</t>
    </rPh>
    <phoneticPr fontId="2"/>
  </si>
  <si>
    <t>河原口四丁目</t>
    <rPh sb="0" eb="3">
      <t>カワラグチ</t>
    </rPh>
    <rPh sb="3" eb="6">
      <t>４チョウメ</t>
    </rPh>
    <phoneticPr fontId="2"/>
  </si>
  <si>
    <t>河原口五丁目</t>
    <rPh sb="0" eb="3">
      <t>カワラグチ</t>
    </rPh>
    <rPh sb="3" eb="6">
      <t>５チョウメ</t>
    </rPh>
    <phoneticPr fontId="2"/>
  </si>
  <si>
    <t>河原口　計</t>
    <rPh sb="0" eb="3">
      <t>カワラグチ</t>
    </rPh>
    <rPh sb="4" eb="5">
      <t>ケイ</t>
    </rPh>
    <phoneticPr fontId="2"/>
  </si>
  <si>
    <t>うち７５歳以上</t>
    <rPh sb="4" eb="5">
      <t>サイ</t>
    </rPh>
    <rPh sb="5" eb="7">
      <t>イジョウ</t>
    </rPh>
    <phoneticPr fontId="2"/>
  </si>
  <si>
    <t>扇町</t>
    <rPh sb="0" eb="2">
      <t>オウギチョウ</t>
    </rPh>
    <phoneticPr fontId="2"/>
  </si>
  <si>
    <t>めぐみ町</t>
    <rPh sb="3" eb="4">
      <t>チョウ</t>
    </rPh>
    <phoneticPr fontId="2"/>
  </si>
  <si>
    <t>泉一丁目</t>
    <rPh sb="0" eb="1">
      <t>イズミ</t>
    </rPh>
    <rPh sb="1" eb="2">
      <t>イチ</t>
    </rPh>
    <rPh sb="2" eb="4">
      <t>チョウメ</t>
    </rPh>
    <phoneticPr fontId="2"/>
  </si>
  <si>
    <t>泉二丁目</t>
    <rPh sb="0" eb="1">
      <t>イズミ</t>
    </rPh>
    <rPh sb="1" eb="2">
      <t>ニ</t>
    </rPh>
    <rPh sb="2" eb="4">
      <t>チョウメ</t>
    </rPh>
    <phoneticPr fontId="2"/>
  </si>
  <si>
    <t>泉　計</t>
    <rPh sb="0" eb="1">
      <t>イズミ</t>
    </rPh>
    <rPh sb="2" eb="3">
      <t>ケイ</t>
    </rPh>
    <phoneticPr fontId="2"/>
  </si>
  <si>
    <t>x</t>
  </si>
  <si>
    <t>中央　計</t>
    <rPh sb="0" eb="2">
      <t>チュウオウ</t>
    </rPh>
    <rPh sb="3" eb="4">
      <t>ケイ</t>
    </rPh>
    <phoneticPr fontId="2"/>
  </si>
  <si>
    <t>社家一丁目</t>
    <rPh sb="2" eb="3">
      <t>イチ</t>
    </rPh>
    <rPh sb="3" eb="5">
      <t>チョウメ</t>
    </rPh>
    <phoneticPr fontId="2"/>
  </si>
  <si>
    <t>社家二丁目</t>
    <rPh sb="2" eb="3">
      <t>ニ</t>
    </rPh>
    <rPh sb="3" eb="5">
      <t>チョウメ</t>
    </rPh>
    <phoneticPr fontId="2"/>
  </si>
  <si>
    <t>社家三丁目</t>
    <rPh sb="2" eb="3">
      <t>サン</t>
    </rPh>
    <rPh sb="3" eb="5">
      <t>チョウメ</t>
    </rPh>
    <phoneticPr fontId="2"/>
  </si>
  <si>
    <t>社家四丁目</t>
    <rPh sb="2" eb="3">
      <t>ヨン</t>
    </rPh>
    <rPh sb="3" eb="5">
      <t>チョウメ</t>
    </rPh>
    <phoneticPr fontId="2"/>
  </si>
  <si>
    <t>社家五丁目</t>
    <rPh sb="2" eb="3">
      <t>ゴ</t>
    </rPh>
    <rPh sb="3" eb="5">
      <t>チョウメ</t>
    </rPh>
    <phoneticPr fontId="2"/>
  </si>
  <si>
    <t>社家六丁目</t>
    <rPh sb="2" eb="3">
      <t>ロク</t>
    </rPh>
    <rPh sb="3" eb="5">
      <t>チョウメ</t>
    </rPh>
    <phoneticPr fontId="2"/>
  </si>
  <si>
    <t>社家　計</t>
    <rPh sb="3" eb="4">
      <t>ケイ</t>
    </rPh>
    <phoneticPr fontId="2"/>
  </si>
  <si>
    <t>-</t>
    <phoneticPr fontId="2"/>
  </si>
  <si>
    <t>柏ケ谷一丁目</t>
    <rPh sb="0" eb="1">
      <t>カシワ</t>
    </rPh>
    <rPh sb="2" eb="3">
      <t>タニ</t>
    </rPh>
    <rPh sb="3" eb="6">
      <t>イッチョウメ</t>
    </rPh>
    <phoneticPr fontId="2"/>
  </si>
  <si>
    <t>柏ケ谷二丁目</t>
    <rPh sb="0" eb="1">
      <t>カシワ</t>
    </rPh>
    <rPh sb="2" eb="3">
      <t>タニ</t>
    </rPh>
    <rPh sb="3" eb="4">
      <t>ニ</t>
    </rPh>
    <rPh sb="4" eb="6">
      <t>チョウメ</t>
    </rPh>
    <phoneticPr fontId="2"/>
  </si>
  <si>
    <t>柏ケ谷三丁目</t>
    <rPh sb="0" eb="1">
      <t>カシワ</t>
    </rPh>
    <rPh sb="2" eb="3">
      <t>タニ</t>
    </rPh>
    <rPh sb="3" eb="6">
      <t>サンチョウメ</t>
    </rPh>
    <phoneticPr fontId="2"/>
  </si>
  <si>
    <t>柏ケ谷四丁目</t>
    <rPh sb="0" eb="1">
      <t>カシワ</t>
    </rPh>
    <rPh sb="2" eb="3">
      <t>タニ</t>
    </rPh>
    <rPh sb="3" eb="4">
      <t>ヨン</t>
    </rPh>
    <rPh sb="4" eb="6">
      <t>チョウメ</t>
    </rPh>
    <phoneticPr fontId="2"/>
  </si>
  <si>
    <t>柏ケ谷五丁目</t>
    <rPh sb="0" eb="1">
      <t>カシワ</t>
    </rPh>
    <rPh sb="2" eb="3">
      <t>タニ</t>
    </rPh>
    <rPh sb="3" eb="4">
      <t>ゴ</t>
    </rPh>
    <rPh sb="4" eb="6">
      <t>チョウメ</t>
    </rPh>
    <phoneticPr fontId="2"/>
  </si>
  <si>
    <t>柏ケ谷六丁目</t>
    <rPh sb="0" eb="1">
      <t>カシワ</t>
    </rPh>
    <rPh sb="2" eb="3">
      <t>タニ</t>
    </rPh>
    <rPh sb="3" eb="4">
      <t>ロク</t>
    </rPh>
    <rPh sb="4" eb="6">
      <t>チョウメ</t>
    </rPh>
    <phoneticPr fontId="2"/>
  </si>
  <si>
    <t>柏ケ谷　計</t>
    <rPh sb="0" eb="1">
      <t>カシワ</t>
    </rPh>
    <rPh sb="2" eb="3">
      <t>タニ</t>
    </rPh>
    <rPh sb="4" eb="5">
      <t>ケイ</t>
    </rPh>
    <phoneticPr fontId="2"/>
  </si>
  <si>
    <t>中央四丁目</t>
    <rPh sb="0" eb="2">
      <t>チュウオウ</t>
    </rPh>
    <rPh sb="2" eb="3">
      <t>4</t>
    </rPh>
    <rPh sb="3" eb="5">
      <t>チョウメ</t>
    </rPh>
    <phoneticPr fontId="2"/>
  </si>
  <si>
    <t>中央五丁目</t>
    <rPh sb="0" eb="2">
      <t>チュウオウ</t>
    </rPh>
    <rPh sb="2" eb="3">
      <t>5</t>
    </rPh>
    <rPh sb="3" eb="5">
      <t>チョウメ</t>
    </rPh>
    <phoneticPr fontId="2"/>
  </si>
  <si>
    <t>河原口六丁目</t>
    <rPh sb="0" eb="3">
      <t>カワラグチ</t>
    </rPh>
    <rPh sb="3" eb="4">
      <t>ロク</t>
    </rPh>
    <rPh sb="4" eb="6">
      <t>チョウメ</t>
    </rPh>
    <phoneticPr fontId="2"/>
  </si>
  <si>
    <t>海老名市町丁・字別人口構成比　（令和８年１月１日現在）</t>
    <rPh sb="0" eb="3">
      <t>エビナ</t>
    </rPh>
    <rPh sb="3" eb="4">
      <t>シ</t>
    </rPh>
    <rPh sb="4" eb="5">
      <t>マチ</t>
    </rPh>
    <rPh sb="5" eb="6">
      <t>チョウ</t>
    </rPh>
    <rPh sb="7" eb="8">
      <t>アザ</t>
    </rPh>
    <rPh sb="8" eb="9">
      <t>ベツ</t>
    </rPh>
    <rPh sb="9" eb="11">
      <t>ジンコウ</t>
    </rPh>
    <rPh sb="11" eb="14">
      <t>コウセイヒ</t>
    </rPh>
    <rPh sb="16" eb="18">
      <t>レイワ</t>
    </rPh>
    <rPh sb="19" eb="20">
      <t>ネン</t>
    </rPh>
    <rPh sb="20" eb="21">
      <t>ヘイネン</t>
    </rPh>
    <rPh sb="21" eb="22">
      <t>ガツ</t>
    </rPh>
    <rPh sb="23" eb="24">
      <t>ヒ</t>
    </rPh>
    <rPh sb="24" eb="2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</si>
</sst>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38" fontId="5" fillId="0" borderId="3" xfId="2" applyFont="1" applyBorder="1" applyAlignment="1">
      <alignment vertical="center" wrapText="1"/>
    </xf>
    <xf numFmtId="10" fontId="5" fillId="0" borderId="3" xfId="1" applyNumberFormat="1" applyFont="1" applyBorder="1">
      <alignment vertical="center"/>
    </xf>
    <xf numFmtId="38" fontId="5" fillId="0" borderId="4" xfId="2" applyFont="1" applyBorder="1" applyAlignment="1">
      <alignment vertical="center" wrapText="1"/>
    </xf>
    <xf numFmtId="38" fontId="5" fillId="0" borderId="5" xfId="2" applyFont="1" applyBorder="1">
      <alignment vertical="center"/>
    </xf>
    <xf numFmtId="10" fontId="5" fillId="0" borderId="4" xfId="1" applyNumberFormat="1" applyFont="1" applyBorder="1">
      <alignment vertical="center"/>
    </xf>
    <xf numFmtId="38" fontId="5" fillId="0" borderId="6" xfId="2" applyFont="1" applyBorder="1" applyAlignment="1">
      <alignment vertical="center" wrapText="1"/>
    </xf>
    <xf numFmtId="38" fontId="5" fillId="0" borderId="6" xfId="2" applyFont="1" applyBorder="1">
      <alignment vertical="center"/>
    </xf>
    <xf numFmtId="10" fontId="5" fillId="0" borderId="6" xfId="1" applyNumberFormat="1" applyFont="1" applyBorder="1">
      <alignment vertical="center"/>
    </xf>
    <xf numFmtId="38" fontId="5" fillId="0" borderId="7" xfId="2" applyFont="1" applyBorder="1" applyAlignment="1">
      <alignment vertical="center" wrapText="1"/>
    </xf>
    <xf numFmtId="38" fontId="5" fillId="0" borderId="7" xfId="2" applyFont="1" applyBorder="1">
      <alignment vertical="center"/>
    </xf>
    <xf numFmtId="10" fontId="5" fillId="0" borderId="7" xfId="1" applyNumberFormat="1" applyFont="1" applyBorder="1">
      <alignment vertical="center"/>
    </xf>
    <xf numFmtId="38" fontId="5" fillId="0" borderId="9" xfId="2" applyFont="1" applyBorder="1" applyAlignment="1">
      <alignment vertical="center" wrapText="1"/>
    </xf>
    <xf numFmtId="38" fontId="5" fillId="0" borderId="9" xfId="2" applyFont="1" applyBorder="1">
      <alignment vertical="center"/>
    </xf>
    <xf numFmtId="10" fontId="5" fillId="0" borderId="8" xfId="1" applyNumberFormat="1" applyFont="1" applyBorder="1">
      <alignment vertical="center"/>
    </xf>
    <xf numFmtId="38" fontId="5" fillId="0" borderId="2" xfId="2" applyFont="1" applyBorder="1" applyAlignment="1">
      <alignment vertical="center" wrapText="1"/>
    </xf>
    <xf numFmtId="38" fontId="5" fillId="0" borderId="2" xfId="2" applyFont="1" applyBorder="1">
      <alignment vertical="center"/>
    </xf>
    <xf numFmtId="10" fontId="5" fillId="0" borderId="1" xfId="1" applyNumberFormat="1" applyFont="1" applyBorder="1">
      <alignment vertical="center"/>
    </xf>
    <xf numFmtId="10" fontId="5" fillId="0" borderId="9" xfId="1" applyNumberFormat="1" applyFont="1" applyBorder="1">
      <alignment vertical="center"/>
    </xf>
    <xf numFmtId="38" fontId="5" fillId="0" borderId="8" xfId="2" applyFont="1" applyBorder="1">
      <alignment vertical="center"/>
    </xf>
    <xf numFmtId="38" fontId="5" fillId="0" borderId="10" xfId="2" applyFont="1" applyBorder="1" applyAlignment="1">
      <alignment vertical="center" wrapText="1"/>
    </xf>
    <xf numFmtId="38" fontId="5" fillId="0" borderId="10" xfId="2" applyFont="1" applyBorder="1">
      <alignment vertical="center"/>
    </xf>
    <xf numFmtId="10" fontId="5" fillId="0" borderId="10" xfId="1" applyNumberFormat="1" applyFont="1" applyBorder="1">
      <alignment vertical="center"/>
    </xf>
    <xf numFmtId="38" fontId="5" fillId="0" borderId="11" xfId="2" applyFont="1" applyBorder="1" applyAlignment="1">
      <alignment vertical="center" wrapText="1"/>
    </xf>
    <xf numFmtId="38" fontId="5" fillId="0" borderId="11" xfId="2" applyFont="1" applyBorder="1">
      <alignment vertical="center"/>
    </xf>
    <xf numFmtId="10" fontId="5" fillId="0" borderId="11" xfId="1" applyNumberFormat="1" applyFont="1" applyBorder="1">
      <alignment vertical="center"/>
    </xf>
    <xf numFmtId="38" fontId="5" fillId="0" borderId="8" xfId="2" applyFont="1" applyBorder="1" applyAlignment="1">
      <alignment vertical="center" wrapText="1"/>
    </xf>
    <xf numFmtId="10" fontId="5" fillId="0" borderId="2" xfId="1" applyNumberFormat="1" applyFont="1" applyBorder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0" fontId="5" fillId="0" borderId="8" xfId="0" applyNumberFormat="1" applyFont="1" applyBorder="1">
      <alignment vertical="center"/>
    </xf>
    <xf numFmtId="0" fontId="0" fillId="0" borderId="18" xfId="0" applyBorder="1">
      <alignment vertical="center"/>
    </xf>
    <xf numFmtId="0" fontId="5" fillId="2" borderId="8" xfId="0" applyFont="1" applyFill="1" applyBorder="1">
      <alignment vertical="center"/>
    </xf>
    <xf numFmtId="38" fontId="5" fillId="2" borderId="8" xfId="2" applyFont="1" applyFill="1" applyBorder="1">
      <alignment vertical="center"/>
    </xf>
    <xf numFmtId="10" fontId="5" fillId="2" borderId="8" xfId="1" applyNumberFormat="1" applyFont="1" applyFill="1" applyBorder="1">
      <alignment vertical="center"/>
    </xf>
    <xf numFmtId="38" fontId="5" fillId="2" borderId="9" xfId="2" applyFont="1" applyFill="1" applyBorder="1">
      <alignment vertical="center"/>
    </xf>
    <xf numFmtId="38" fontId="5" fillId="2" borderId="9" xfId="2" applyFont="1" applyFill="1" applyBorder="1" applyAlignment="1">
      <alignment vertical="center" wrapText="1"/>
    </xf>
    <xf numFmtId="10" fontId="5" fillId="2" borderId="9" xfId="1" applyNumberFormat="1" applyFont="1" applyFill="1" applyBorder="1">
      <alignment vertical="center"/>
    </xf>
    <xf numFmtId="38" fontId="5" fillId="2" borderId="8" xfId="0" applyNumberFormat="1" applyFont="1" applyFill="1" applyBorder="1">
      <alignment vertical="center"/>
    </xf>
    <xf numFmtId="38" fontId="5" fillId="2" borderId="8" xfId="2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38" fontId="5" fillId="0" borderId="2" xfId="2" applyFont="1" applyBorder="1" applyAlignment="1" applyProtection="1">
      <alignment horizontal="right"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2" borderId="8" xfId="0" applyFont="1" applyFill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2" borderId="9" xfId="0" applyFont="1" applyFill="1" applyBorder="1" applyProtection="1">
      <alignment vertical="center"/>
      <protection locked="0"/>
    </xf>
    <xf numFmtId="0" fontId="5" fillId="3" borderId="4" xfId="0" applyFont="1" applyFill="1" applyBorder="1" applyProtection="1">
      <alignment vertical="center"/>
      <protection locked="0"/>
    </xf>
    <xf numFmtId="0" fontId="5" fillId="3" borderId="4" xfId="0" applyFont="1" applyFill="1" applyBorder="1">
      <alignment vertical="center"/>
    </xf>
    <xf numFmtId="10" fontId="5" fillId="3" borderId="4" xfId="1" applyNumberFormat="1" applyFont="1" applyFill="1" applyBorder="1">
      <alignment vertical="center"/>
    </xf>
    <xf numFmtId="38" fontId="5" fillId="3" borderId="6" xfId="2" applyFont="1" applyFill="1" applyBorder="1" applyProtection="1">
      <alignment vertical="center"/>
      <protection locked="0"/>
    </xf>
    <xf numFmtId="38" fontId="5" fillId="3" borderId="6" xfId="2" applyFont="1" applyFill="1" applyBorder="1">
      <alignment vertical="center"/>
    </xf>
    <xf numFmtId="10" fontId="5" fillId="3" borderId="6" xfId="1" applyNumberFormat="1" applyFont="1" applyFill="1" applyBorder="1">
      <alignment vertical="center"/>
    </xf>
    <xf numFmtId="38" fontId="5" fillId="3" borderId="7" xfId="2" applyFont="1" applyFill="1" applyBorder="1" applyProtection="1">
      <alignment vertical="center"/>
      <protection locked="0"/>
    </xf>
    <xf numFmtId="38" fontId="5" fillId="3" borderId="7" xfId="2" applyFont="1" applyFill="1" applyBorder="1">
      <alignment vertical="center"/>
    </xf>
    <xf numFmtId="10" fontId="5" fillId="3" borderId="7" xfId="1" applyNumberFormat="1" applyFont="1" applyFill="1" applyBorder="1">
      <alignment vertical="center"/>
    </xf>
    <xf numFmtId="38" fontId="5" fillId="3" borderId="9" xfId="2" applyFont="1" applyFill="1" applyBorder="1">
      <alignment vertical="center"/>
    </xf>
    <xf numFmtId="10" fontId="5" fillId="3" borderId="8" xfId="1" applyNumberFormat="1" applyFont="1" applyFill="1" applyBorder="1">
      <alignment vertical="center"/>
    </xf>
    <xf numFmtId="38" fontId="5" fillId="3" borderId="4" xfId="2" applyFont="1" applyFill="1" applyBorder="1" applyProtection="1">
      <alignment vertical="center"/>
      <protection locked="0"/>
    </xf>
    <xf numFmtId="0" fontId="5" fillId="3" borderId="6" xfId="0" applyFont="1" applyFill="1" applyBorder="1" applyProtection="1">
      <alignment vertical="center"/>
      <protection locked="0"/>
    </xf>
    <xf numFmtId="0" fontId="5" fillId="3" borderId="10" xfId="0" applyFont="1" applyFill="1" applyBorder="1" applyProtection="1">
      <alignment vertical="center"/>
      <protection locked="0"/>
    </xf>
    <xf numFmtId="38" fontId="5" fillId="3" borderId="1" xfId="2" applyFont="1" applyFill="1" applyBorder="1" applyProtection="1">
      <alignment vertical="center"/>
      <protection locked="0"/>
    </xf>
    <xf numFmtId="38" fontId="5" fillId="3" borderId="2" xfId="2" applyFont="1" applyFill="1" applyBorder="1">
      <alignment vertical="center"/>
    </xf>
    <xf numFmtId="10" fontId="5" fillId="3" borderId="1" xfId="1" applyNumberFormat="1" applyFont="1" applyFill="1" applyBorder="1">
      <alignment vertical="center"/>
    </xf>
    <xf numFmtId="0" fontId="5" fillId="3" borderId="11" xfId="0" applyFont="1" applyFill="1" applyBorder="1" applyProtection="1">
      <alignment vertical="center"/>
      <protection locked="0"/>
    </xf>
    <xf numFmtId="0" fontId="5" fillId="3" borderId="11" xfId="0" applyFont="1" applyFill="1" applyBorder="1">
      <alignment vertical="center"/>
    </xf>
    <xf numFmtId="0" fontId="5" fillId="3" borderId="6" xfId="0" applyFont="1" applyFill="1" applyBorder="1">
      <alignment vertical="center"/>
    </xf>
    <xf numFmtId="38" fontId="5" fillId="3" borderId="9" xfId="2" applyFont="1" applyFill="1" applyBorder="1" applyProtection="1">
      <alignment vertical="center"/>
      <protection locked="0"/>
    </xf>
    <xf numFmtId="10" fontId="5" fillId="3" borderId="9" xfId="1" applyNumberFormat="1" applyFont="1" applyFill="1" applyBorder="1">
      <alignment vertical="center"/>
    </xf>
    <xf numFmtId="0" fontId="5" fillId="3" borderId="10" xfId="0" applyFont="1" applyFill="1" applyBorder="1">
      <alignment vertical="center"/>
    </xf>
    <xf numFmtId="38" fontId="5" fillId="3" borderId="10" xfId="2" applyFont="1" applyFill="1" applyBorder="1" applyProtection="1">
      <alignment vertical="center"/>
      <protection locked="0"/>
    </xf>
    <xf numFmtId="38" fontId="5" fillId="3" borderId="10" xfId="2" applyFont="1" applyFill="1" applyBorder="1">
      <alignment vertical="center"/>
    </xf>
    <xf numFmtId="10" fontId="5" fillId="3" borderId="10" xfId="1" applyNumberFormat="1" applyFont="1" applyFill="1" applyBorder="1">
      <alignment vertical="center"/>
    </xf>
    <xf numFmtId="38" fontId="5" fillId="3" borderId="2" xfId="2" applyFont="1" applyFill="1" applyBorder="1" applyProtection="1">
      <alignment vertical="center"/>
      <protection locked="0"/>
    </xf>
    <xf numFmtId="10" fontId="5" fillId="3" borderId="2" xfId="1" applyNumberFormat="1" applyFont="1" applyFill="1" applyBorder="1">
      <alignment vertical="center"/>
    </xf>
    <xf numFmtId="0" fontId="5" fillId="3" borderId="2" xfId="0" applyFont="1" applyFill="1" applyBorder="1" applyProtection="1">
      <alignment vertical="center"/>
      <protection locked="0"/>
    </xf>
    <xf numFmtId="0" fontId="5" fillId="3" borderId="2" xfId="0" applyFont="1" applyFill="1" applyBorder="1">
      <alignment vertical="center"/>
    </xf>
    <xf numFmtId="38" fontId="5" fillId="3" borderId="11" xfId="2" applyFont="1" applyFill="1" applyBorder="1" applyProtection="1">
      <alignment vertical="center"/>
      <protection locked="0"/>
    </xf>
    <xf numFmtId="38" fontId="5" fillId="3" borderId="11" xfId="2" applyFont="1" applyFill="1" applyBorder="1">
      <alignment vertical="center"/>
    </xf>
    <xf numFmtId="38" fontId="5" fillId="3" borderId="8" xfId="2" applyFont="1" applyFill="1" applyBorder="1" applyProtection="1">
      <alignment vertical="center"/>
      <protection locked="0"/>
    </xf>
    <xf numFmtId="38" fontId="5" fillId="3" borderId="8" xfId="2" applyFont="1" applyFill="1" applyBorder="1">
      <alignment vertical="center"/>
    </xf>
    <xf numFmtId="0" fontId="5" fillId="3" borderId="8" xfId="0" applyFont="1" applyFill="1" applyBorder="1" applyProtection="1">
      <alignment vertical="center"/>
      <protection locked="0"/>
    </xf>
    <xf numFmtId="0" fontId="5" fillId="3" borderId="8" xfId="0" applyFont="1" applyFill="1" applyBorder="1">
      <alignment vertical="center"/>
    </xf>
    <xf numFmtId="10" fontId="5" fillId="3" borderId="11" xfId="1" applyNumberFormat="1" applyFont="1" applyFill="1" applyBorder="1">
      <alignment vertical="center"/>
    </xf>
    <xf numFmtId="0" fontId="5" fillId="3" borderId="9" xfId="0" applyFont="1" applyFill="1" applyBorder="1" applyProtection="1">
      <alignment vertical="center"/>
      <protection locked="0"/>
    </xf>
    <xf numFmtId="0" fontId="5" fillId="3" borderId="9" xfId="0" applyFont="1" applyFill="1" applyBorder="1">
      <alignment vertical="center"/>
    </xf>
    <xf numFmtId="10" fontId="5" fillId="3" borderId="8" xfId="0" applyNumberFormat="1" applyFont="1" applyFill="1" applyBorder="1">
      <alignment vertical="center"/>
    </xf>
    <xf numFmtId="10" fontId="5" fillId="0" borderId="11" xfId="1" applyNumberFormat="1" applyFont="1" applyBorder="1" applyAlignment="1" applyProtection="1">
      <alignment horizontal="right" vertical="center"/>
      <protection locked="0"/>
    </xf>
    <xf numFmtId="0" fontId="5" fillId="3" borderId="7" xfId="0" applyFont="1" applyFill="1" applyBorder="1" applyProtection="1">
      <alignment vertical="center"/>
      <protection locked="0"/>
    </xf>
    <xf numFmtId="38" fontId="5" fillId="0" borderId="15" xfId="2" applyFont="1" applyBorder="1" applyAlignment="1">
      <alignment horizontal="right" vertical="center" wrapText="1"/>
    </xf>
    <xf numFmtId="0" fontId="5" fillId="3" borderId="15" xfId="2" applyNumberFormat="1" applyFont="1" applyFill="1" applyBorder="1" applyAlignment="1" applyProtection="1">
      <alignment horizontal="right" vertical="center"/>
      <protection locked="0"/>
    </xf>
    <xf numFmtId="38" fontId="5" fillId="3" borderId="15" xfId="2" applyFont="1" applyFill="1" applyBorder="1" applyAlignment="1" applyProtection="1">
      <alignment horizontal="right" vertical="center"/>
      <protection locked="0"/>
    </xf>
    <xf numFmtId="38" fontId="5" fillId="3" borderId="15" xfId="2" applyFont="1" applyFill="1" applyBorder="1" applyAlignment="1">
      <alignment horizontal="right" vertical="center"/>
    </xf>
    <xf numFmtId="10" fontId="5" fillId="3" borderId="15" xfId="1" applyNumberFormat="1" applyFont="1" applyFill="1" applyBorder="1" applyAlignment="1">
      <alignment horizontal="right" vertical="center"/>
    </xf>
    <xf numFmtId="0" fontId="5" fillId="3" borderId="15" xfId="0" applyFont="1" applyFill="1" applyBorder="1" applyAlignment="1" applyProtection="1">
      <alignment horizontal="right" vertical="center"/>
      <protection locked="0"/>
    </xf>
    <xf numFmtId="10" fontId="5" fillId="0" borderId="15" xfId="1" applyNumberFormat="1" applyFont="1" applyBorder="1" applyAlignment="1">
      <alignment horizontal="right" vertical="center"/>
    </xf>
    <xf numFmtId="38" fontId="5" fillId="3" borderId="9" xfId="2" applyFont="1" applyFill="1" applyBorder="1" applyAlignment="1" applyProtection="1">
      <alignment horizontal="right" vertical="center"/>
      <protection locked="0"/>
    </xf>
    <xf numFmtId="38" fontId="5" fillId="3" borderId="9" xfId="2" applyFont="1" applyFill="1" applyBorder="1" applyAlignment="1">
      <alignment horizontal="right" vertical="center"/>
    </xf>
    <xf numFmtId="10" fontId="5" fillId="3" borderId="9" xfId="1" applyNumberFormat="1" applyFont="1" applyFill="1" applyBorder="1" applyAlignment="1">
      <alignment horizontal="right" vertical="center"/>
    </xf>
    <xf numFmtId="0" fontId="5" fillId="3" borderId="10" xfId="0" applyFont="1" applyFill="1" applyBorder="1" applyAlignment="1" applyProtection="1">
      <alignment horizontal="right" vertical="center"/>
      <protection locked="0"/>
    </xf>
    <xf numFmtId="0" fontId="5" fillId="3" borderId="10" xfId="0" applyFont="1" applyFill="1" applyBorder="1" applyAlignment="1">
      <alignment horizontal="right" vertical="center"/>
    </xf>
    <xf numFmtId="10" fontId="5" fillId="0" borderId="9" xfId="1" applyNumberFormat="1" applyFont="1" applyBorder="1" applyAlignment="1">
      <alignment horizontal="right" vertical="center"/>
    </xf>
    <xf numFmtId="176" fontId="5" fillId="3" borderId="6" xfId="0" applyNumberFormat="1" applyFont="1" applyFill="1" applyBorder="1">
      <alignment vertical="center"/>
    </xf>
    <xf numFmtId="176" fontId="5" fillId="3" borderId="10" xfId="0" applyNumberFormat="1" applyFont="1" applyFill="1" applyBorder="1">
      <alignment vertical="center"/>
    </xf>
    <xf numFmtId="0" fontId="0" fillId="0" borderId="9" xfId="0" applyBorder="1">
      <alignment vertical="center"/>
    </xf>
    <xf numFmtId="10" fontId="5" fillId="3" borderId="27" xfId="1" applyNumberFormat="1" applyFont="1" applyFill="1" applyBorder="1">
      <alignment vertical="center"/>
    </xf>
    <xf numFmtId="0" fontId="0" fillId="0" borderId="7" xfId="0" applyBorder="1">
      <alignment vertical="center"/>
    </xf>
    <xf numFmtId="0" fontId="5" fillId="2" borderId="9" xfId="0" applyFont="1" applyFill="1" applyBorder="1">
      <alignment vertical="center"/>
    </xf>
    <xf numFmtId="3" fontId="5" fillId="3" borderId="6" xfId="0" applyNumberFormat="1" applyFont="1" applyFill="1" applyBorder="1" applyProtection="1">
      <alignment vertical="center"/>
      <protection locked="0"/>
    </xf>
    <xf numFmtId="3" fontId="5" fillId="3" borderId="10" xfId="0" applyNumberFormat="1" applyFont="1" applyFill="1" applyBorder="1" applyProtection="1">
      <alignment vertical="center"/>
      <protection locked="0"/>
    </xf>
    <xf numFmtId="38" fontId="5" fillId="0" borderId="10" xfId="2" applyFont="1" applyBorder="1" applyAlignment="1">
      <alignment horizontal="right" vertical="center"/>
    </xf>
    <xf numFmtId="0" fontId="3" fillId="0" borderId="13" xfId="0" applyFont="1" applyBorder="1" applyAlignment="1" applyProtection="1">
      <alignment horizontal="center" vertical="top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6" xfId="0" applyBorder="1">
      <alignment vertical="center"/>
    </xf>
    <xf numFmtId="38" fontId="5" fillId="3" borderId="15" xfId="2" applyFont="1" applyFill="1" applyBorder="1" applyProtection="1">
      <alignment vertical="center"/>
      <protection locked="0"/>
    </xf>
    <xf numFmtId="38" fontId="5" fillId="0" borderId="15" xfId="2" applyFont="1" applyBorder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24">
    <dxf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35"/>
  <sheetViews>
    <sheetView tabSelected="1" view="pageBreakPreview" zoomScale="50" zoomScaleNormal="50" zoomScaleSheetLayoutView="50" workbookViewId="0">
      <pane ySplit="5" topLeftCell="A6" activePane="bottomLeft" state="frozen"/>
      <selection pane="bottomLeft" sqref="A1:AB1"/>
    </sheetView>
  </sheetViews>
  <sheetFormatPr defaultColWidth="9" defaultRowHeight="13.2" x14ac:dyDescent="0.2"/>
  <cols>
    <col min="1" max="1" width="19.44140625" customWidth="1"/>
    <col min="2" max="28" width="8.88671875" customWidth="1"/>
    <col min="29" max="16384" width="9" style="42"/>
  </cols>
  <sheetData>
    <row r="1" spans="1:30" ht="30" customHeight="1" x14ac:dyDescent="0.2">
      <c r="A1" s="128" t="s">
        <v>142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</row>
    <row r="2" spans="1:30" ht="18.899999999999999" customHeight="1" x14ac:dyDescent="0.2">
      <c r="A2" s="1"/>
      <c r="B2" s="129" t="s">
        <v>0</v>
      </c>
      <c r="C2" s="130"/>
      <c r="D2" s="131"/>
      <c r="E2" s="129" t="s">
        <v>1</v>
      </c>
      <c r="F2" s="130"/>
      <c r="G2" s="130"/>
      <c r="H2" s="130"/>
      <c r="I2" s="130"/>
      <c r="J2" s="131"/>
      <c r="K2" s="129" t="s">
        <v>2</v>
      </c>
      <c r="L2" s="130"/>
      <c r="M2" s="130"/>
      <c r="N2" s="130"/>
      <c r="O2" s="130"/>
      <c r="P2" s="131"/>
      <c r="Q2" s="129" t="s">
        <v>3</v>
      </c>
      <c r="R2" s="130"/>
      <c r="S2" s="130"/>
      <c r="T2" s="130"/>
      <c r="U2" s="130"/>
      <c r="V2" s="130"/>
      <c r="W2" s="30"/>
      <c r="X2" s="30"/>
      <c r="Y2" s="30"/>
      <c r="Z2" s="30"/>
      <c r="AA2" s="30"/>
      <c r="AB2" s="31"/>
    </row>
    <row r="3" spans="1:30" ht="18.899999999999999" customHeight="1" x14ac:dyDescent="0.2">
      <c r="A3" s="2"/>
      <c r="B3" s="132"/>
      <c r="C3" s="133"/>
      <c r="D3" s="134"/>
      <c r="E3" s="135"/>
      <c r="F3" s="136"/>
      <c r="G3" s="136"/>
      <c r="H3" s="136"/>
      <c r="I3" s="136"/>
      <c r="J3" s="137"/>
      <c r="K3" s="135"/>
      <c r="L3" s="136"/>
      <c r="M3" s="136"/>
      <c r="N3" s="136"/>
      <c r="O3" s="136"/>
      <c r="P3" s="137"/>
      <c r="Q3" s="44"/>
      <c r="R3" s="45"/>
      <c r="S3" s="45"/>
      <c r="T3" s="45"/>
      <c r="U3" s="45"/>
      <c r="V3" s="46"/>
      <c r="W3" s="138" t="s">
        <v>116</v>
      </c>
      <c r="X3" s="139"/>
      <c r="Y3" s="139"/>
      <c r="Z3" s="139"/>
      <c r="AA3" s="139"/>
      <c r="AB3" s="140"/>
    </row>
    <row r="4" spans="1:30" ht="18.899999999999999" customHeight="1" x14ac:dyDescent="0.2">
      <c r="A4" s="2"/>
      <c r="B4" s="135"/>
      <c r="C4" s="136"/>
      <c r="D4" s="137"/>
      <c r="E4" s="138" t="s">
        <v>4</v>
      </c>
      <c r="F4" s="139"/>
      <c r="G4" s="140"/>
      <c r="H4" s="138" t="s">
        <v>5</v>
      </c>
      <c r="I4" s="139"/>
      <c r="J4" s="140"/>
      <c r="K4" s="138" t="s">
        <v>4</v>
      </c>
      <c r="L4" s="139"/>
      <c r="M4" s="140"/>
      <c r="N4" s="138" t="s">
        <v>5</v>
      </c>
      <c r="O4" s="139"/>
      <c r="P4" s="140"/>
      <c r="Q4" s="138" t="s">
        <v>4</v>
      </c>
      <c r="R4" s="139"/>
      <c r="S4" s="140"/>
      <c r="T4" s="138" t="s">
        <v>5</v>
      </c>
      <c r="U4" s="139"/>
      <c r="V4" s="139"/>
      <c r="W4" s="141" t="s">
        <v>4</v>
      </c>
      <c r="X4" s="141"/>
      <c r="Y4" s="141"/>
      <c r="Z4" s="141" t="s">
        <v>5</v>
      </c>
      <c r="AA4" s="141"/>
      <c r="AB4" s="141"/>
    </row>
    <row r="5" spans="1:30" ht="18.899999999999999" customHeight="1" thickBot="1" x14ac:dyDescent="0.25">
      <c r="A5" s="33"/>
      <c r="B5" s="47" t="s">
        <v>6</v>
      </c>
      <c r="C5" s="47" t="s">
        <v>7</v>
      </c>
      <c r="D5" s="47" t="s">
        <v>8</v>
      </c>
      <c r="E5" s="47" t="s">
        <v>6</v>
      </c>
      <c r="F5" s="47" t="s">
        <v>7</v>
      </c>
      <c r="G5" s="47" t="s">
        <v>8</v>
      </c>
      <c r="H5" s="47" t="s">
        <v>6</v>
      </c>
      <c r="I5" s="47" t="s">
        <v>7</v>
      </c>
      <c r="J5" s="47" t="s">
        <v>8</v>
      </c>
      <c r="K5" s="47" t="s">
        <v>6</v>
      </c>
      <c r="L5" s="47" t="s">
        <v>7</v>
      </c>
      <c r="M5" s="47" t="s">
        <v>8</v>
      </c>
      <c r="N5" s="47" t="s">
        <v>6</v>
      </c>
      <c r="O5" s="47" t="s">
        <v>7</v>
      </c>
      <c r="P5" s="47" t="s">
        <v>8</v>
      </c>
      <c r="Q5" s="47" t="s">
        <v>6</v>
      </c>
      <c r="R5" s="47" t="s">
        <v>7</v>
      </c>
      <c r="S5" s="47" t="s">
        <v>8</v>
      </c>
      <c r="T5" s="47" t="s">
        <v>6</v>
      </c>
      <c r="U5" s="47" t="s">
        <v>7</v>
      </c>
      <c r="V5" s="48" t="s">
        <v>8</v>
      </c>
      <c r="W5" s="49" t="s">
        <v>6</v>
      </c>
      <c r="X5" s="49" t="s">
        <v>7</v>
      </c>
      <c r="Y5" s="49" t="s">
        <v>8</v>
      </c>
      <c r="Z5" s="49" t="s">
        <v>6</v>
      </c>
      <c r="AA5" s="49" t="s">
        <v>7</v>
      </c>
      <c r="AB5" s="49" t="s">
        <v>8</v>
      </c>
    </row>
    <row r="6" spans="1:30" s="43" customFormat="1" ht="29.25" customHeight="1" thickTop="1" thickBot="1" x14ac:dyDescent="0.25">
      <c r="A6" s="59" t="s">
        <v>9</v>
      </c>
      <c r="B6" s="3">
        <f>B17+B23+B30+B31+B39+B45+B51+B59+B66+B73+B76+B77+B78+B82+B89+B93+B94+B95+B102+B103+B109+B114+B119+B130+B131+B134+B135</f>
        <v>70840</v>
      </c>
      <c r="C6" s="3">
        <f>C17+C23+C30+C31+C39+C45+C51+C59+C66+C73+C76+C77+C78+C82+C89+C93+C94+C95+C102+C103+C109+C114+C119+C130+C131+C134+C135</f>
        <v>70133</v>
      </c>
      <c r="D6" s="3">
        <f t="shared" ref="D6:G6" si="0">D17+D23+D30+D31+D39+D45+D51+D59+D66+D73+D76+D77+D78+D82+D89+D93+D94+D95+D102+D103+D109+D114+D119+D130+D131+D134+D135</f>
        <v>140973</v>
      </c>
      <c r="E6" s="3">
        <f t="shared" si="0"/>
        <v>8920</v>
      </c>
      <c r="F6" s="3">
        <f>F17+F23+F30+F31+F39+F45+F51+F59+F66+F73+F76+F77+F78+F82+F89+F93+F94+F95+F102+F103+F109+F114+F119+F130+F131+F134+F135</f>
        <v>8414</v>
      </c>
      <c r="G6" s="3">
        <f t="shared" si="0"/>
        <v>17334</v>
      </c>
      <c r="H6" s="4">
        <f>E6/$B$6</f>
        <v>0.12591756070016941</v>
      </c>
      <c r="I6" s="4">
        <f>F6/$C$6</f>
        <v>0.11997205309911169</v>
      </c>
      <c r="J6" s="4">
        <f>G6/$D$6</f>
        <v>0.12295971569023856</v>
      </c>
      <c r="K6" s="3">
        <f>K17+K23+K30+K31+K39+K45+K51+K59+K66+K73+K76+K77+K78+K82+K89+K93+K94+K95+K102+K103+K109+K114+K119+K130+K131+K134+K135</f>
        <v>46298</v>
      </c>
      <c r="L6" s="3">
        <f>L17+L23+L30+L31+L39+L45+L51+L59+L66+L73+L76+L77+L78+L82+L89+L93+L94+L95+L102+L103+L109+L114+L119+L130+L131+L134+L135</f>
        <v>42594</v>
      </c>
      <c r="M6" s="3">
        <f>M17+M23+M30+M31+M39+M45+M51+M59+M66+M73+M76+M77+M78+M82+M89+M93+M94+M95+M102+M103+M109+M114+M119+M130+M131+M134+M135</f>
        <v>88892</v>
      </c>
      <c r="N6" s="4">
        <f>K6/$B$6</f>
        <v>0.65355731225296443</v>
      </c>
      <c r="O6" s="4">
        <f>L6/$C$6</f>
        <v>0.60733178389631126</v>
      </c>
      <c r="P6" s="4">
        <f>M6/$D$6</f>
        <v>0.63056046193242676</v>
      </c>
      <c r="Q6" s="3">
        <f>Q17+Q23+Q30+Q31+Q39+Q45+Q51+Q59+Q66+Q73+Q76+Q77+Q78+Q82+Q89+Q93+Q94+Q95+Q102+Q103+Q109+Q114+Q119+Q130+Q131+Q134+Q135</f>
        <v>15622</v>
      </c>
      <c r="R6" s="3">
        <f>R17+R23+R30+R31+R39+R45+R51+R59+R66+R73+R76+R77+R78+R82+R89+R93+R94+R95+R102+R103+R109+R114+R119+R130+R131+R134+R135</f>
        <v>19125</v>
      </c>
      <c r="S6" s="3">
        <f>S17+S23+S30+S31+S39+S45+S51+S59+S66+S73+S76+S77+S78+S82+S89+S93+S94+S95+S102+S103+S109+S114+S119+S130+S131+S134+S135</f>
        <v>34747</v>
      </c>
      <c r="T6" s="4">
        <f>Q6/$B$6</f>
        <v>0.22052512704686617</v>
      </c>
      <c r="U6" s="4">
        <f>R6/$C$6</f>
        <v>0.272696163004577</v>
      </c>
      <c r="V6" s="4">
        <f>S6/$D$6</f>
        <v>0.24647982237733468</v>
      </c>
      <c r="W6" s="3">
        <f>W17+W23+W30+W31+W39+W45+W51+W59+W66+W73+W76+W77+W78+W82+W89+W93+W94+W95+W102+W103+W109+W114+W119+W130+W131+W134+W135</f>
        <v>8885</v>
      </c>
      <c r="X6" s="3">
        <f>X17+X23+X30+X31+X39+X45+X51+X59+X66+X73+X76+X77+X78+X82+X89+X93+X94+X95+X102+X103+X109+X114+X119+X130+X131+X134+X135</f>
        <v>11874</v>
      </c>
      <c r="Y6" s="3">
        <f>Y17+Y23+Y30+Y31+Y39+Y45+Y51+Y59+Y66+Y73+Y76+Y77+Y78+Y82+Y89+Y93+Y94+Y95+Y102+Y103+Y109+Y114+Y119+Y130+Y131+Y134+Y135</f>
        <v>20759</v>
      </c>
      <c r="Z6" s="4">
        <f>W6/$B$6</f>
        <v>0.12542348955392435</v>
      </c>
      <c r="AA6" s="4">
        <f>X6/$C$6</f>
        <v>0.16930688834072405</v>
      </c>
      <c r="AB6" s="4">
        <f>Y6/$D$6</f>
        <v>0.14725514814893631</v>
      </c>
      <c r="AD6" s="42"/>
    </row>
    <row r="7" spans="1:30" s="43" customFormat="1" ht="28.5" customHeight="1" thickTop="1" x14ac:dyDescent="0.2">
      <c r="A7" s="50" t="s">
        <v>10</v>
      </c>
      <c r="B7" s="5">
        <v>3</v>
      </c>
      <c r="C7" s="5">
        <v>6</v>
      </c>
      <c r="D7" s="6">
        <f>B7+C7</f>
        <v>9</v>
      </c>
      <c r="E7" s="64">
        <v>1</v>
      </c>
      <c r="F7" s="64">
        <v>0</v>
      </c>
      <c r="G7" s="65">
        <f>E7+F7</f>
        <v>1</v>
      </c>
      <c r="H7" s="66">
        <f>E7/B7</f>
        <v>0.33333333333333331</v>
      </c>
      <c r="I7" s="66">
        <f t="shared" ref="I7:I41" si="1">F7/C7</f>
        <v>0</v>
      </c>
      <c r="J7" s="66">
        <f t="shared" ref="J7:J41" si="2">G7/D7</f>
        <v>0.1111111111111111</v>
      </c>
      <c r="K7" s="64">
        <v>2</v>
      </c>
      <c r="L7" s="64">
        <v>2</v>
      </c>
      <c r="M7" s="65">
        <f>K7+L7</f>
        <v>4</v>
      </c>
      <c r="N7" s="66">
        <f>K7/B7</f>
        <v>0.66666666666666663</v>
      </c>
      <c r="O7" s="66">
        <f t="shared" ref="O7:O41" si="3">L7/C7</f>
        <v>0.33333333333333331</v>
      </c>
      <c r="P7" s="66">
        <f t="shared" ref="P7:P41" si="4">M7/D7</f>
        <v>0.44444444444444442</v>
      </c>
      <c r="Q7" s="75">
        <v>0</v>
      </c>
      <c r="R7" s="75">
        <v>4</v>
      </c>
      <c r="S7" s="65">
        <f>Q7+R7</f>
        <v>4</v>
      </c>
      <c r="T7" s="66">
        <f>Q7/B7</f>
        <v>0</v>
      </c>
      <c r="U7" s="66">
        <f t="shared" ref="T7:V8" si="5">R7/C7</f>
        <v>0.66666666666666663</v>
      </c>
      <c r="V7" s="66">
        <f t="shared" si="5"/>
        <v>0.44444444444444442</v>
      </c>
      <c r="W7" s="64">
        <v>0</v>
      </c>
      <c r="X7" s="64">
        <v>3</v>
      </c>
      <c r="Y7" s="65">
        <f>W7+X7</f>
        <v>3</v>
      </c>
      <c r="Z7" s="7">
        <f>W7/B7</f>
        <v>0</v>
      </c>
      <c r="AA7" s="7">
        <f t="shared" ref="AA7:AB7" si="6">X7/C7</f>
        <v>0.5</v>
      </c>
      <c r="AB7" s="7">
        <f t="shared" si="6"/>
        <v>0.33333333333333331</v>
      </c>
      <c r="AD7" s="42"/>
    </row>
    <row r="8" spans="1:30" s="43" customFormat="1" ht="28.5" customHeight="1" x14ac:dyDescent="0.2">
      <c r="A8" s="51" t="s">
        <v>11</v>
      </c>
      <c r="B8" s="8">
        <v>16</v>
      </c>
      <c r="C8" s="8">
        <v>21</v>
      </c>
      <c r="D8" s="9">
        <f>B8+C8</f>
        <v>37</v>
      </c>
      <c r="E8" s="67">
        <v>1</v>
      </c>
      <c r="F8" s="67">
        <v>2</v>
      </c>
      <c r="G8" s="68">
        <f>E8+F8</f>
        <v>3</v>
      </c>
      <c r="H8" s="69">
        <f t="shared" ref="H8:H31" si="7">E8/B8</f>
        <v>6.25E-2</v>
      </c>
      <c r="I8" s="69">
        <f t="shared" si="1"/>
        <v>9.5238095238095233E-2</v>
      </c>
      <c r="J8" s="69">
        <f t="shared" si="2"/>
        <v>8.1081081081081086E-2</v>
      </c>
      <c r="K8" s="67">
        <v>9</v>
      </c>
      <c r="L8" s="67">
        <v>10</v>
      </c>
      <c r="M8" s="68">
        <f>K8+L8</f>
        <v>19</v>
      </c>
      <c r="N8" s="69">
        <f t="shared" ref="N8:N41" si="8">K8/B8</f>
        <v>0.5625</v>
      </c>
      <c r="O8" s="69">
        <f t="shared" si="3"/>
        <v>0.47619047619047616</v>
      </c>
      <c r="P8" s="69">
        <f t="shared" si="4"/>
        <v>0.51351351351351349</v>
      </c>
      <c r="Q8" s="67">
        <v>6</v>
      </c>
      <c r="R8" s="67">
        <v>9</v>
      </c>
      <c r="S8" s="68">
        <f>Q8+R8</f>
        <v>15</v>
      </c>
      <c r="T8" s="69">
        <f t="shared" si="5"/>
        <v>0.375</v>
      </c>
      <c r="U8" s="69">
        <f t="shared" si="5"/>
        <v>0.42857142857142855</v>
      </c>
      <c r="V8" s="69">
        <f t="shared" si="5"/>
        <v>0.40540540540540543</v>
      </c>
      <c r="W8" s="76">
        <v>4</v>
      </c>
      <c r="X8" s="76">
        <v>6</v>
      </c>
      <c r="Y8" s="68">
        <f>W8+X8</f>
        <v>10</v>
      </c>
      <c r="Z8" s="10">
        <f t="shared" ref="Z8:Z77" si="9">W8/B8</f>
        <v>0.25</v>
      </c>
      <c r="AA8" s="10">
        <f t="shared" ref="AA8:AA77" si="10">X8/C8</f>
        <v>0.2857142857142857</v>
      </c>
      <c r="AB8" s="10">
        <f t="shared" ref="AB8:AB77" si="11">Y8/D8</f>
        <v>0.27027027027027029</v>
      </c>
      <c r="AD8" s="42"/>
    </row>
    <row r="9" spans="1:30" s="43" customFormat="1" ht="28.5" customHeight="1" x14ac:dyDescent="0.2">
      <c r="A9" s="51" t="s">
        <v>12</v>
      </c>
      <c r="B9" s="8">
        <v>363</v>
      </c>
      <c r="C9" s="8">
        <v>383</v>
      </c>
      <c r="D9" s="9">
        <f t="shared" ref="D9:D15" si="12">B9+C9</f>
        <v>746</v>
      </c>
      <c r="E9" s="67">
        <v>60</v>
      </c>
      <c r="F9" s="67">
        <v>68</v>
      </c>
      <c r="G9" s="68">
        <f t="shared" ref="G9:G16" si="13">E9+F9</f>
        <v>128</v>
      </c>
      <c r="H9" s="69">
        <f t="shared" si="7"/>
        <v>0.16528925619834711</v>
      </c>
      <c r="I9" s="69">
        <f t="shared" si="1"/>
        <v>0.17754569190600522</v>
      </c>
      <c r="J9" s="69">
        <f t="shared" si="2"/>
        <v>0.17158176943699732</v>
      </c>
      <c r="K9" s="67">
        <v>227</v>
      </c>
      <c r="L9" s="67">
        <v>210</v>
      </c>
      <c r="M9" s="68">
        <f t="shared" ref="M9:M16" si="14">K9+L9</f>
        <v>437</v>
      </c>
      <c r="N9" s="69">
        <f t="shared" si="8"/>
        <v>0.62534435261707988</v>
      </c>
      <c r="O9" s="69">
        <f t="shared" si="3"/>
        <v>0.54830287206266315</v>
      </c>
      <c r="P9" s="69">
        <f t="shared" si="4"/>
        <v>0.58579088471849861</v>
      </c>
      <c r="Q9" s="67">
        <v>76</v>
      </c>
      <c r="R9" s="67">
        <v>105</v>
      </c>
      <c r="S9" s="68">
        <f t="shared" ref="S9:S16" si="15">Q9+R9</f>
        <v>181</v>
      </c>
      <c r="T9" s="69">
        <f t="shared" ref="T9:T41" si="16">Q9/B9</f>
        <v>0.20936639118457301</v>
      </c>
      <c r="U9" s="69">
        <f t="shared" ref="U9:U41" si="17">R9/C9</f>
        <v>0.27415143603133157</v>
      </c>
      <c r="V9" s="69">
        <f t="shared" ref="V9:V41" si="18">S9/D9</f>
        <v>0.24262734584450402</v>
      </c>
      <c r="W9" s="76">
        <v>43</v>
      </c>
      <c r="X9" s="76">
        <v>65</v>
      </c>
      <c r="Y9" s="68">
        <f t="shared" ref="Y9:Y15" si="19">W9+X9</f>
        <v>108</v>
      </c>
      <c r="Z9" s="10">
        <f t="shared" si="9"/>
        <v>0.1184573002754821</v>
      </c>
      <c r="AA9" s="10">
        <f t="shared" si="10"/>
        <v>0.16971279373368145</v>
      </c>
      <c r="AB9" s="10">
        <f t="shared" si="11"/>
        <v>0.1447721179624665</v>
      </c>
      <c r="AD9" s="42"/>
    </row>
    <row r="10" spans="1:30" s="43" customFormat="1" ht="28.5" customHeight="1" x14ac:dyDescent="0.2">
      <c r="A10" s="51" t="s">
        <v>13</v>
      </c>
      <c r="B10" s="8">
        <v>648</v>
      </c>
      <c r="C10" s="8">
        <v>727</v>
      </c>
      <c r="D10" s="9">
        <f t="shared" si="12"/>
        <v>1375</v>
      </c>
      <c r="E10" s="67">
        <v>65</v>
      </c>
      <c r="F10" s="67">
        <v>82</v>
      </c>
      <c r="G10" s="68">
        <f t="shared" si="13"/>
        <v>147</v>
      </c>
      <c r="H10" s="69">
        <f t="shared" si="7"/>
        <v>0.10030864197530864</v>
      </c>
      <c r="I10" s="69">
        <f t="shared" si="1"/>
        <v>0.11279229711141678</v>
      </c>
      <c r="J10" s="69">
        <f t="shared" si="2"/>
        <v>0.10690909090909091</v>
      </c>
      <c r="K10" s="67">
        <v>379</v>
      </c>
      <c r="L10" s="67">
        <v>399</v>
      </c>
      <c r="M10" s="68">
        <f t="shared" si="14"/>
        <v>778</v>
      </c>
      <c r="N10" s="69">
        <f t="shared" si="8"/>
        <v>0.58487654320987659</v>
      </c>
      <c r="O10" s="69">
        <f t="shared" si="3"/>
        <v>0.54883081155433289</v>
      </c>
      <c r="P10" s="69">
        <f t="shared" si="4"/>
        <v>0.56581818181818178</v>
      </c>
      <c r="Q10" s="67">
        <v>204</v>
      </c>
      <c r="R10" s="67">
        <v>246</v>
      </c>
      <c r="S10" s="68">
        <f t="shared" si="15"/>
        <v>450</v>
      </c>
      <c r="T10" s="69">
        <f t="shared" si="16"/>
        <v>0.31481481481481483</v>
      </c>
      <c r="U10" s="69">
        <f t="shared" si="17"/>
        <v>0.33837689133425036</v>
      </c>
      <c r="V10" s="69">
        <f t="shared" si="18"/>
        <v>0.32727272727272727</v>
      </c>
      <c r="W10" s="76">
        <v>133</v>
      </c>
      <c r="X10" s="76">
        <v>161</v>
      </c>
      <c r="Y10" s="68">
        <f t="shared" si="19"/>
        <v>294</v>
      </c>
      <c r="Z10" s="10">
        <f t="shared" si="9"/>
        <v>0.20524691358024691</v>
      </c>
      <c r="AA10" s="10">
        <f t="shared" si="10"/>
        <v>0.22145804676753783</v>
      </c>
      <c r="AB10" s="10">
        <f t="shared" si="11"/>
        <v>0.21381818181818182</v>
      </c>
      <c r="AD10" s="42"/>
    </row>
    <row r="11" spans="1:30" s="43" customFormat="1" ht="28.5" customHeight="1" x14ac:dyDescent="0.2">
      <c r="A11" s="51" t="s">
        <v>14</v>
      </c>
      <c r="B11" s="8">
        <v>620</v>
      </c>
      <c r="C11" s="8">
        <v>583</v>
      </c>
      <c r="D11" s="9">
        <f t="shared" si="12"/>
        <v>1203</v>
      </c>
      <c r="E11" s="67">
        <v>69</v>
      </c>
      <c r="F11" s="67">
        <v>73</v>
      </c>
      <c r="G11" s="68">
        <f t="shared" si="13"/>
        <v>142</v>
      </c>
      <c r="H11" s="69">
        <f t="shared" si="7"/>
        <v>0.11129032258064517</v>
      </c>
      <c r="I11" s="69">
        <f t="shared" si="1"/>
        <v>0.12521440823327615</v>
      </c>
      <c r="J11" s="69">
        <f t="shared" si="2"/>
        <v>0.11803823773898586</v>
      </c>
      <c r="K11" s="67">
        <v>417</v>
      </c>
      <c r="L11" s="67">
        <v>374</v>
      </c>
      <c r="M11" s="68">
        <f t="shared" si="14"/>
        <v>791</v>
      </c>
      <c r="N11" s="69">
        <f t="shared" si="8"/>
        <v>0.67258064516129035</v>
      </c>
      <c r="O11" s="69">
        <f t="shared" si="3"/>
        <v>0.64150943396226412</v>
      </c>
      <c r="P11" s="69">
        <f t="shared" si="4"/>
        <v>0.65752285951787204</v>
      </c>
      <c r="Q11" s="67">
        <v>134</v>
      </c>
      <c r="R11" s="67">
        <v>136</v>
      </c>
      <c r="S11" s="68">
        <f t="shared" si="15"/>
        <v>270</v>
      </c>
      <c r="T11" s="69">
        <f t="shared" si="16"/>
        <v>0.21612903225806451</v>
      </c>
      <c r="U11" s="69">
        <f t="shared" si="17"/>
        <v>0.23327615780445971</v>
      </c>
      <c r="V11" s="69">
        <f t="shared" si="18"/>
        <v>0.22443890274314215</v>
      </c>
      <c r="W11" s="76">
        <v>61</v>
      </c>
      <c r="X11" s="76">
        <v>79</v>
      </c>
      <c r="Y11" s="68">
        <f t="shared" si="19"/>
        <v>140</v>
      </c>
      <c r="Z11" s="10">
        <f t="shared" si="9"/>
        <v>9.838709677419355E-2</v>
      </c>
      <c r="AA11" s="10">
        <f t="shared" si="10"/>
        <v>0.13550600343053174</v>
      </c>
      <c r="AB11" s="10">
        <f t="shared" si="11"/>
        <v>0.11637572734829593</v>
      </c>
    </row>
    <row r="12" spans="1:30" s="43" customFormat="1" ht="28.5" customHeight="1" x14ac:dyDescent="0.2">
      <c r="A12" s="51" t="s">
        <v>15</v>
      </c>
      <c r="B12" s="8">
        <v>23</v>
      </c>
      <c r="C12" s="8">
        <v>37</v>
      </c>
      <c r="D12" s="9">
        <f t="shared" si="12"/>
        <v>60</v>
      </c>
      <c r="E12" s="67">
        <v>1</v>
      </c>
      <c r="F12" s="67">
        <v>3</v>
      </c>
      <c r="G12" s="68">
        <f t="shared" si="13"/>
        <v>4</v>
      </c>
      <c r="H12" s="69">
        <f t="shared" si="7"/>
        <v>4.3478260869565216E-2</v>
      </c>
      <c r="I12" s="69">
        <f t="shared" si="1"/>
        <v>8.1081081081081086E-2</v>
      </c>
      <c r="J12" s="69">
        <f t="shared" si="2"/>
        <v>6.6666666666666666E-2</v>
      </c>
      <c r="K12" s="67">
        <v>15</v>
      </c>
      <c r="L12" s="67">
        <v>25</v>
      </c>
      <c r="M12" s="68">
        <f t="shared" si="14"/>
        <v>40</v>
      </c>
      <c r="N12" s="69">
        <f t="shared" si="8"/>
        <v>0.65217391304347827</v>
      </c>
      <c r="O12" s="69">
        <f t="shared" si="3"/>
        <v>0.67567567567567566</v>
      </c>
      <c r="P12" s="69">
        <f t="shared" si="4"/>
        <v>0.66666666666666663</v>
      </c>
      <c r="Q12" s="67">
        <v>7</v>
      </c>
      <c r="R12" s="67">
        <v>9</v>
      </c>
      <c r="S12" s="68">
        <f t="shared" si="15"/>
        <v>16</v>
      </c>
      <c r="T12" s="69">
        <f t="shared" si="16"/>
        <v>0.30434782608695654</v>
      </c>
      <c r="U12" s="69">
        <f t="shared" si="17"/>
        <v>0.24324324324324326</v>
      </c>
      <c r="V12" s="69">
        <f t="shared" si="18"/>
        <v>0.26666666666666666</v>
      </c>
      <c r="W12" s="76">
        <v>3</v>
      </c>
      <c r="X12" s="76">
        <v>6</v>
      </c>
      <c r="Y12" s="68">
        <f t="shared" si="19"/>
        <v>9</v>
      </c>
      <c r="Z12" s="10">
        <f t="shared" si="9"/>
        <v>0.13043478260869565</v>
      </c>
      <c r="AA12" s="10">
        <f t="shared" si="10"/>
        <v>0.16216216216216217</v>
      </c>
      <c r="AB12" s="10">
        <f t="shared" si="11"/>
        <v>0.15</v>
      </c>
    </row>
    <row r="13" spans="1:30" s="43" customFormat="1" ht="28.5" customHeight="1" x14ac:dyDescent="0.2">
      <c r="A13" s="51" t="s">
        <v>16</v>
      </c>
      <c r="B13" s="8">
        <v>469</v>
      </c>
      <c r="C13" s="8">
        <v>502</v>
      </c>
      <c r="D13" s="9">
        <f t="shared" si="12"/>
        <v>971</v>
      </c>
      <c r="E13" s="67">
        <v>43</v>
      </c>
      <c r="F13" s="67">
        <v>32</v>
      </c>
      <c r="G13" s="68">
        <f t="shared" si="13"/>
        <v>75</v>
      </c>
      <c r="H13" s="69">
        <f t="shared" si="7"/>
        <v>9.1684434968017064E-2</v>
      </c>
      <c r="I13" s="69">
        <f t="shared" si="1"/>
        <v>6.3745019920318724E-2</v>
      </c>
      <c r="J13" s="69">
        <f t="shared" si="2"/>
        <v>7.7239958805355308E-2</v>
      </c>
      <c r="K13" s="67">
        <v>287</v>
      </c>
      <c r="L13" s="67">
        <v>286</v>
      </c>
      <c r="M13" s="68">
        <f t="shared" si="14"/>
        <v>573</v>
      </c>
      <c r="N13" s="69">
        <f t="shared" si="8"/>
        <v>0.61194029850746268</v>
      </c>
      <c r="O13" s="69">
        <f t="shared" si="3"/>
        <v>0.56972111553784865</v>
      </c>
      <c r="P13" s="69">
        <f t="shared" si="4"/>
        <v>0.59011328527291451</v>
      </c>
      <c r="Q13" s="67">
        <v>139</v>
      </c>
      <c r="R13" s="67">
        <v>184</v>
      </c>
      <c r="S13" s="68">
        <f t="shared" si="15"/>
        <v>323</v>
      </c>
      <c r="T13" s="69">
        <f t="shared" si="16"/>
        <v>0.29637526652452023</v>
      </c>
      <c r="U13" s="69">
        <f t="shared" si="17"/>
        <v>0.36653386454183268</v>
      </c>
      <c r="V13" s="69">
        <f t="shared" si="18"/>
        <v>0.33264675592173015</v>
      </c>
      <c r="W13" s="76">
        <v>105</v>
      </c>
      <c r="X13" s="76">
        <v>132</v>
      </c>
      <c r="Y13" s="68">
        <f t="shared" si="19"/>
        <v>237</v>
      </c>
      <c r="Z13" s="10">
        <f t="shared" si="9"/>
        <v>0.22388059701492538</v>
      </c>
      <c r="AA13" s="10">
        <f t="shared" si="10"/>
        <v>0.26294820717131473</v>
      </c>
      <c r="AB13" s="10">
        <f t="shared" si="11"/>
        <v>0.24407826982492276</v>
      </c>
    </row>
    <row r="14" spans="1:30" s="43" customFormat="1" ht="28.5" customHeight="1" x14ac:dyDescent="0.2">
      <c r="A14" s="51" t="s">
        <v>17</v>
      </c>
      <c r="B14" s="8">
        <v>846</v>
      </c>
      <c r="C14" s="8">
        <v>778</v>
      </c>
      <c r="D14" s="9">
        <f t="shared" si="12"/>
        <v>1624</v>
      </c>
      <c r="E14" s="67">
        <v>132</v>
      </c>
      <c r="F14" s="67">
        <v>116</v>
      </c>
      <c r="G14" s="68">
        <f t="shared" si="13"/>
        <v>248</v>
      </c>
      <c r="H14" s="69">
        <f t="shared" si="7"/>
        <v>0.15602836879432624</v>
      </c>
      <c r="I14" s="69">
        <f t="shared" si="1"/>
        <v>0.14910025706940874</v>
      </c>
      <c r="J14" s="69">
        <f t="shared" si="2"/>
        <v>0.15270935960591134</v>
      </c>
      <c r="K14" s="67">
        <v>572</v>
      </c>
      <c r="L14" s="67">
        <v>496</v>
      </c>
      <c r="M14" s="68">
        <f t="shared" si="14"/>
        <v>1068</v>
      </c>
      <c r="N14" s="69">
        <f t="shared" si="8"/>
        <v>0.67612293144208035</v>
      </c>
      <c r="O14" s="69">
        <f t="shared" si="3"/>
        <v>0.63753213367609252</v>
      </c>
      <c r="P14" s="69">
        <f t="shared" si="4"/>
        <v>0.6576354679802956</v>
      </c>
      <c r="Q14" s="67">
        <v>142</v>
      </c>
      <c r="R14" s="67">
        <v>166</v>
      </c>
      <c r="S14" s="68">
        <f t="shared" si="15"/>
        <v>308</v>
      </c>
      <c r="T14" s="69">
        <f t="shared" si="16"/>
        <v>0.16784869976359337</v>
      </c>
      <c r="U14" s="69">
        <f t="shared" si="17"/>
        <v>0.21336760925449871</v>
      </c>
      <c r="V14" s="69">
        <f t="shared" si="18"/>
        <v>0.18965517241379309</v>
      </c>
      <c r="W14" s="76">
        <v>85</v>
      </c>
      <c r="X14" s="76">
        <v>92</v>
      </c>
      <c r="Y14" s="68">
        <f t="shared" si="19"/>
        <v>177</v>
      </c>
      <c r="Z14" s="10">
        <f t="shared" si="9"/>
        <v>0.10047281323877069</v>
      </c>
      <c r="AA14" s="10">
        <f t="shared" si="10"/>
        <v>0.11825192802056556</v>
      </c>
      <c r="AB14" s="10">
        <f t="shared" si="11"/>
        <v>0.10899014778325124</v>
      </c>
    </row>
    <row r="15" spans="1:30" s="43" customFormat="1" ht="28.5" customHeight="1" x14ac:dyDescent="0.2">
      <c r="A15" s="51" t="s">
        <v>18</v>
      </c>
      <c r="B15" s="8">
        <v>981</v>
      </c>
      <c r="C15" s="8">
        <v>948</v>
      </c>
      <c r="D15" s="9">
        <f t="shared" si="12"/>
        <v>1929</v>
      </c>
      <c r="E15" s="67">
        <v>119</v>
      </c>
      <c r="F15" s="67">
        <v>124</v>
      </c>
      <c r="G15" s="68">
        <f t="shared" si="13"/>
        <v>243</v>
      </c>
      <c r="H15" s="69">
        <f t="shared" si="7"/>
        <v>0.12130479102956167</v>
      </c>
      <c r="I15" s="69">
        <f t="shared" si="1"/>
        <v>0.13080168776371309</v>
      </c>
      <c r="J15" s="69">
        <f t="shared" si="2"/>
        <v>0.12597200622083982</v>
      </c>
      <c r="K15" s="67">
        <v>644</v>
      </c>
      <c r="L15" s="67">
        <v>585</v>
      </c>
      <c r="M15" s="68">
        <f t="shared" si="14"/>
        <v>1229</v>
      </c>
      <c r="N15" s="69">
        <f t="shared" si="8"/>
        <v>0.65647298674821608</v>
      </c>
      <c r="O15" s="69">
        <f t="shared" si="3"/>
        <v>0.61708860759493667</v>
      </c>
      <c r="P15" s="69">
        <f t="shared" si="4"/>
        <v>0.63711767755313631</v>
      </c>
      <c r="Q15" s="67">
        <v>218</v>
      </c>
      <c r="R15" s="67">
        <v>239</v>
      </c>
      <c r="S15" s="68">
        <f t="shared" si="15"/>
        <v>457</v>
      </c>
      <c r="T15" s="69">
        <f t="shared" si="16"/>
        <v>0.22222222222222221</v>
      </c>
      <c r="U15" s="69">
        <f t="shared" si="17"/>
        <v>0.25210970464135019</v>
      </c>
      <c r="V15" s="69">
        <f t="shared" si="18"/>
        <v>0.23691031622602385</v>
      </c>
      <c r="W15" s="76">
        <v>107</v>
      </c>
      <c r="X15" s="76">
        <v>134</v>
      </c>
      <c r="Y15" s="68">
        <f t="shared" si="19"/>
        <v>241</v>
      </c>
      <c r="Z15" s="10">
        <f t="shared" si="9"/>
        <v>0.109072375127421</v>
      </c>
      <c r="AA15" s="10">
        <f t="shared" si="10"/>
        <v>0.14135021097046413</v>
      </c>
      <c r="AB15" s="10">
        <f t="shared" si="11"/>
        <v>0.12493519958527735</v>
      </c>
    </row>
    <row r="16" spans="1:30" s="43" customFormat="1" ht="28.5" customHeight="1" x14ac:dyDescent="0.2">
      <c r="A16" s="60" t="s">
        <v>19</v>
      </c>
      <c r="B16" s="11">
        <v>700</v>
      </c>
      <c r="C16" s="11">
        <v>747</v>
      </c>
      <c r="D16" s="12">
        <f>B16+C16</f>
        <v>1447</v>
      </c>
      <c r="E16" s="70">
        <v>86</v>
      </c>
      <c r="F16" s="70">
        <v>101</v>
      </c>
      <c r="G16" s="71">
        <f t="shared" si="13"/>
        <v>187</v>
      </c>
      <c r="H16" s="72">
        <f t="shared" si="7"/>
        <v>0.12285714285714286</v>
      </c>
      <c r="I16" s="72">
        <f t="shared" si="1"/>
        <v>0.13520749665327977</v>
      </c>
      <c r="J16" s="72">
        <f t="shared" si="2"/>
        <v>0.12923289564616447</v>
      </c>
      <c r="K16" s="70">
        <v>463</v>
      </c>
      <c r="L16" s="70">
        <v>455</v>
      </c>
      <c r="M16" s="71">
        <f t="shared" si="14"/>
        <v>918</v>
      </c>
      <c r="N16" s="72">
        <f t="shared" si="8"/>
        <v>0.66142857142857148</v>
      </c>
      <c r="O16" s="72">
        <f t="shared" si="3"/>
        <v>0.60910307898259708</v>
      </c>
      <c r="P16" s="72">
        <f t="shared" si="4"/>
        <v>0.63441603317208017</v>
      </c>
      <c r="Q16" s="70">
        <v>151</v>
      </c>
      <c r="R16" s="70">
        <v>191</v>
      </c>
      <c r="S16" s="71">
        <f t="shared" si="15"/>
        <v>342</v>
      </c>
      <c r="T16" s="72">
        <f t="shared" si="16"/>
        <v>0.21571428571428572</v>
      </c>
      <c r="U16" s="72">
        <f t="shared" si="17"/>
        <v>0.25568942436412317</v>
      </c>
      <c r="V16" s="72">
        <f t="shared" si="18"/>
        <v>0.23635107118175536</v>
      </c>
      <c r="W16" s="77">
        <v>88</v>
      </c>
      <c r="X16" s="77">
        <v>126</v>
      </c>
      <c r="Y16" s="71">
        <f>W16+X16</f>
        <v>214</v>
      </c>
      <c r="Z16" s="13">
        <f t="shared" si="9"/>
        <v>0.12571428571428572</v>
      </c>
      <c r="AA16" s="13">
        <f t="shared" si="10"/>
        <v>0.16867469879518071</v>
      </c>
      <c r="AB16" s="13">
        <f t="shared" si="11"/>
        <v>0.14789219073946094</v>
      </c>
    </row>
    <row r="17" spans="1:28" s="43" customFormat="1" ht="28.5" customHeight="1" x14ac:dyDescent="0.2">
      <c r="A17" s="61" t="s">
        <v>94</v>
      </c>
      <c r="B17" s="38">
        <f>B7+B8+B9+B10+B11+B12+B13+B14+B15+B16</f>
        <v>4669</v>
      </c>
      <c r="C17" s="38">
        <f>C7+C8+C9+C10+C11+C12+C13+C14+C15+C16</f>
        <v>4732</v>
      </c>
      <c r="D17" s="37">
        <f>B17+C17</f>
        <v>9401</v>
      </c>
      <c r="E17" s="38">
        <f>E7+E8+E9+E10+E11+E12+E13+E14+E15+E16</f>
        <v>577</v>
      </c>
      <c r="F17" s="38">
        <f>F7+F8+F9+F10+F11+F12+F13+F14+F15+F16</f>
        <v>601</v>
      </c>
      <c r="G17" s="37">
        <f>E17+F17</f>
        <v>1178</v>
      </c>
      <c r="H17" s="36">
        <f t="shared" si="7"/>
        <v>0.12358106660955237</v>
      </c>
      <c r="I17" s="36">
        <f t="shared" si="1"/>
        <v>0.12700760777683853</v>
      </c>
      <c r="J17" s="36">
        <f t="shared" si="2"/>
        <v>0.12530581852994363</v>
      </c>
      <c r="K17" s="38">
        <f>K7+K8+K9+K10+K11+K12+K13+K14+K15+K16</f>
        <v>3015</v>
      </c>
      <c r="L17" s="38">
        <f>L7+L8+L9+L10+L11+L12+L13+L14+L15+L16</f>
        <v>2842</v>
      </c>
      <c r="M17" s="37">
        <f>K17+L17</f>
        <v>5857</v>
      </c>
      <c r="N17" s="36">
        <f>K17/B17</f>
        <v>0.64574855429428146</v>
      </c>
      <c r="O17" s="36">
        <f>L17/C17</f>
        <v>0.60059171597633132</v>
      </c>
      <c r="P17" s="36">
        <f>M17/D17</f>
        <v>0.62301882778427831</v>
      </c>
      <c r="Q17" s="38">
        <f>Q7+Q8+Q9+Q10+Q11+Q12+Q13+Q14+Q15+Q16</f>
        <v>1077</v>
      </c>
      <c r="R17" s="38">
        <f>R7+R8+R9+R10+R11+R12+R13+R14+R15+R16</f>
        <v>1289</v>
      </c>
      <c r="S17" s="37">
        <f>Q17+R17</f>
        <v>2366</v>
      </c>
      <c r="T17" s="36">
        <f>Q17/B17</f>
        <v>0.23067037909616619</v>
      </c>
      <c r="U17" s="36">
        <f t="shared" si="17"/>
        <v>0.27240067624683012</v>
      </c>
      <c r="V17" s="36">
        <f t="shared" si="18"/>
        <v>0.25167535368577809</v>
      </c>
      <c r="W17" s="35">
        <f>W7+W8+W9+W10+W11+W12+W13+W14+W15+W16</f>
        <v>629</v>
      </c>
      <c r="X17" s="35">
        <f>X7+X8+X9+X10+X11+X12+X13+X14+X15+X16</f>
        <v>804</v>
      </c>
      <c r="Y17" s="35">
        <f>W17+X17</f>
        <v>1433</v>
      </c>
      <c r="Z17" s="36">
        <f t="shared" si="9"/>
        <v>0.13471835510816021</v>
      </c>
      <c r="AA17" s="36">
        <f t="shared" si="10"/>
        <v>0.16990701606086223</v>
      </c>
      <c r="AB17" s="36">
        <f t="shared" si="11"/>
        <v>0.15243059249016061</v>
      </c>
    </row>
    <row r="18" spans="1:28" s="43" customFormat="1" ht="28.5" customHeight="1" x14ac:dyDescent="0.2">
      <c r="A18" s="62" t="s">
        <v>20</v>
      </c>
      <c r="B18" s="17">
        <v>783</v>
      </c>
      <c r="C18" s="17">
        <v>910</v>
      </c>
      <c r="D18" s="18">
        <f t="shared" ref="D18:D21" si="20">B18+C18</f>
        <v>1693</v>
      </c>
      <c r="E18" s="78">
        <v>112</v>
      </c>
      <c r="F18" s="78">
        <v>122</v>
      </c>
      <c r="G18" s="79">
        <f>E18+F18</f>
        <v>234</v>
      </c>
      <c r="H18" s="80">
        <f t="shared" si="7"/>
        <v>0.14303959131545338</v>
      </c>
      <c r="I18" s="80">
        <f t="shared" si="1"/>
        <v>0.13406593406593406</v>
      </c>
      <c r="J18" s="80">
        <f t="shared" si="2"/>
        <v>0.13821618428824572</v>
      </c>
      <c r="K18" s="78">
        <v>431</v>
      </c>
      <c r="L18" s="78">
        <v>425</v>
      </c>
      <c r="M18" s="79">
        <f>K18+L18</f>
        <v>856</v>
      </c>
      <c r="N18" s="80">
        <f t="shared" si="8"/>
        <v>0.55044699872286074</v>
      </c>
      <c r="O18" s="80">
        <f t="shared" si="3"/>
        <v>0.46703296703296704</v>
      </c>
      <c r="P18" s="80">
        <f t="shared" si="4"/>
        <v>0.50561134081512105</v>
      </c>
      <c r="Q18" s="78">
        <v>240</v>
      </c>
      <c r="R18" s="78">
        <v>363</v>
      </c>
      <c r="S18" s="79">
        <f>Q18+R18</f>
        <v>603</v>
      </c>
      <c r="T18" s="80">
        <f t="shared" si="16"/>
        <v>0.3065134099616858</v>
      </c>
      <c r="U18" s="80">
        <f t="shared" si="17"/>
        <v>0.39890109890109893</v>
      </c>
      <c r="V18" s="80">
        <f t="shared" si="18"/>
        <v>0.35617247489663317</v>
      </c>
      <c r="W18" s="81">
        <v>168</v>
      </c>
      <c r="X18" s="81">
        <v>275</v>
      </c>
      <c r="Y18" s="79">
        <f>W18+X18</f>
        <v>443</v>
      </c>
      <c r="Z18" s="19">
        <f t="shared" ref="Z18:AB22" si="21">W18/B18</f>
        <v>0.21455938697318008</v>
      </c>
      <c r="AA18" s="19">
        <f t="shared" si="21"/>
        <v>0.30219780219780218</v>
      </c>
      <c r="AB18" s="19">
        <f t="shared" si="21"/>
        <v>0.26166568222090963</v>
      </c>
    </row>
    <row r="19" spans="1:28" s="43" customFormat="1" ht="28.5" customHeight="1" x14ac:dyDescent="0.2">
      <c r="A19" s="51" t="s">
        <v>21</v>
      </c>
      <c r="B19" s="8">
        <v>509</v>
      </c>
      <c r="C19" s="8">
        <v>593</v>
      </c>
      <c r="D19" s="9">
        <f t="shared" si="20"/>
        <v>1102</v>
      </c>
      <c r="E19" s="67">
        <v>58</v>
      </c>
      <c r="F19" s="67">
        <v>64</v>
      </c>
      <c r="G19" s="68">
        <f t="shared" ref="G19:G75" si="22">E19+F19</f>
        <v>122</v>
      </c>
      <c r="H19" s="69">
        <f t="shared" si="7"/>
        <v>0.11394891944990176</v>
      </c>
      <c r="I19" s="69">
        <f t="shared" si="1"/>
        <v>0.10792580101180438</v>
      </c>
      <c r="J19" s="69">
        <f t="shared" si="2"/>
        <v>0.11070780399274047</v>
      </c>
      <c r="K19" s="67">
        <v>284</v>
      </c>
      <c r="L19" s="67">
        <v>308</v>
      </c>
      <c r="M19" s="68">
        <f t="shared" ref="M19:M22" si="23">K19+L19</f>
        <v>592</v>
      </c>
      <c r="N19" s="69">
        <f t="shared" si="8"/>
        <v>0.55795677799607069</v>
      </c>
      <c r="O19" s="69">
        <f t="shared" si="3"/>
        <v>0.51939291736930859</v>
      </c>
      <c r="P19" s="69">
        <f t="shared" si="4"/>
        <v>0.5372050816696915</v>
      </c>
      <c r="Q19" s="67">
        <v>167</v>
      </c>
      <c r="R19" s="67">
        <v>221</v>
      </c>
      <c r="S19" s="68">
        <f t="shared" ref="S19:S22" si="24">Q19+R19</f>
        <v>388</v>
      </c>
      <c r="T19" s="69">
        <f t="shared" si="16"/>
        <v>0.32809430255402749</v>
      </c>
      <c r="U19" s="69">
        <f t="shared" si="17"/>
        <v>0.37268128161888703</v>
      </c>
      <c r="V19" s="69">
        <f t="shared" si="18"/>
        <v>0.35208711433756806</v>
      </c>
      <c r="W19" s="76">
        <v>104</v>
      </c>
      <c r="X19" s="76">
        <v>164</v>
      </c>
      <c r="Y19" s="68">
        <f t="shared" ref="Y19:Y22" si="25">W19+X19</f>
        <v>268</v>
      </c>
      <c r="Z19" s="10">
        <f t="shared" si="21"/>
        <v>0.20432220039292731</v>
      </c>
      <c r="AA19" s="10">
        <f t="shared" si="21"/>
        <v>0.27655986509274871</v>
      </c>
      <c r="AB19" s="10">
        <f t="shared" si="21"/>
        <v>0.24319419237749546</v>
      </c>
    </row>
    <row r="20" spans="1:28" s="43" customFormat="1" ht="28.5" customHeight="1" x14ac:dyDescent="0.2">
      <c r="A20" s="51" t="s">
        <v>22</v>
      </c>
      <c r="B20" s="8">
        <v>481</v>
      </c>
      <c r="C20" s="8">
        <v>514</v>
      </c>
      <c r="D20" s="9">
        <f t="shared" si="20"/>
        <v>995</v>
      </c>
      <c r="E20" s="67">
        <v>71</v>
      </c>
      <c r="F20" s="67">
        <v>69</v>
      </c>
      <c r="G20" s="68">
        <f t="shared" si="22"/>
        <v>140</v>
      </c>
      <c r="H20" s="69">
        <f t="shared" si="7"/>
        <v>0.14760914760914762</v>
      </c>
      <c r="I20" s="69">
        <f t="shared" si="1"/>
        <v>0.13424124513618677</v>
      </c>
      <c r="J20" s="69">
        <f t="shared" si="2"/>
        <v>0.1407035175879397</v>
      </c>
      <c r="K20" s="67">
        <v>253</v>
      </c>
      <c r="L20" s="67">
        <v>258</v>
      </c>
      <c r="M20" s="68">
        <f t="shared" si="23"/>
        <v>511</v>
      </c>
      <c r="N20" s="69">
        <f t="shared" si="8"/>
        <v>0.52598752598752596</v>
      </c>
      <c r="O20" s="69">
        <f t="shared" si="3"/>
        <v>0.50194552529182879</v>
      </c>
      <c r="P20" s="69">
        <f t="shared" si="4"/>
        <v>0.51356783919597992</v>
      </c>
      <c r="Q20" s="67">
        <v>157</v>
      </c>
      <c r="R20" s="67">
        <v>187</v>
      </c>
      <c r="S20" s="68">
        <f t="shared" si="24"/>
        <v>344</v>
      </c>
      <c r="T20" s="69">
        <f t="shared" si="16"/>
        <v>0.32640332640332642</v>
      </c>
      <c r="U20" s="69">
        <f t="shared" si="17"/>
        <v>0.36381322957198442</v>
      </c>
      <c r="V20" s="69">
        <f t="shared" si="18"/>
        <v>0.34572864321608038</v>
      </c>
      <c r="W20" s="76">
        <v>112</v>
      </c>
      <c r="X20" s="76">
        <v>136</v>
      </c>
      <c r="Y20" s="68">
        <f t="shared" si="25"/>
        <v>248</v>
      </c>
      <c r="Z20" s="10">
        <f t="shared" si="21"/>
        <v>0.23284823284823286</v>
      </c>
      <c r="AA20" s="10">
        <f t="shared" si="21"/>
        <v>0.26459143968871596</v>
      </c>
      <c r="AB20" s="10">
        <f t="shared" si="21"/>
        <v>0.2492462311557789</v>
      </c>
    </row>
    <row r="21" spans="1:28" s="43" customFormat="1" ht="28.5" customHeight="1" x14ac:dyDescent="0.2">
      <c r="A21" s="51" t="s">
        <v>23</v>
      </c>
      <c r="B21" s="8">
        <v>387</v>
      </c>
      <c r="C21" s="8">
        <v>455</v>
      </c>
      <c r="D21" s="9">
        <f t="shared" si="20"/>
        <v>842</v>
      </c>
      <c r="E21" s="67">
        <v>32</v>
      </c>
      <c r="F21" s="67">
        <v>43</v>
      </c>
      <c r="G21" s="68">
        <f t="shared" si="22"/>
        <v>75</v>
      </c>
      <c r="H21" s="69">
        <f t="shared" si="7"/>
        <v>8.2687338501291993E-2</v>
      </c>
      <c r="I21" s="69">
        <f t="shared" si="1"/>
        <v>9.4505494505494503E-2</v>
      </c>
      <c r="J21" s="69">
        <f t="shared" si="2"/>
        <v>8.907363420427554E-2</v>
      </c>
      <c r="K21" s="67">
        <v>202</v>
      </c>
      <c r="L21" s="67">
        <v>219</v>
      </c>
      <c r="M21" s="68">
        <f t="shared" si="23"/>
        <v>421</v>
      </c>
      <c r="N21" s="69">
        <f t="shared" si="8"/>
        <v>0.52196382428940569</v>
      </c>
      <c r="O21" s="69">
        <f t="shared" si="3"/>
        <v>0.48131868131868133</v>
      </c>
      <c r="P21" s="69">
        <f t="shared" si="4"/>
        <v>0.5</v>
      </c>
      <c r="Q21" s="67">
        <v>153</v>
      </c>
      <c r="R21" s="67">
        <v>193</v>
      </c>
      <c r="S21" s="68">
        <f t="shared" si="24"/>
        <v>346</v>
      </c>
      <c r="T21" s="69">
        <f t="shared" si="16"/>
        <v>0.39534883720930231</v>
      </c>
      <c r="U21" s="69">
        <f t="shared" si="17"/>
        <v>0.42417582417582417</v>
      </c>
      <c r="V21" s="69">
        <f t="shared" si="18"/>
        <v>0.41092636579572445</v>
      </c>
      <c r="W21" s="76">
        <v>109</v>
      </c>
      <c r="X21" s="76">
        <v>146</v>
      </c>
      <c r="Y21" s="68">
        <f t="shared" si="25"/>
        <v>255</v>
      </c>
      <c r="Z21" s="10">
        <f t="shared" si="21"/>
        <v>0.28165374677002586</v>
      </c>
      <c r="AA21" s="10">
        <f t="shared" si="21"/>
        <v>0.3208791208791209</v>
      </c>
      <c r="AB21" s="10">
        <f t="shared" si="21"/>
        <v>0.30285035629453683</v>
      </c>
    </row>
    <row r="22" spans="1:28" s="43" customFormat="1" ht="28.5" customHeight="1" x14ac:dyDescent="0.2">
      <c r="A22" s="58" t="s">
        <v>24</v>
      </c>
      <c r="B22" s="14">
        <v>512</v>
      </c>
      <c r="C22" s="14">
        <v>572</v>
      </c>
      <c r="D22" s="15">
        <f>B22+C22</f>
        <v>1084</v>
      </c>
      <c r="E22" s="84">
        <v>53</v>
      </c>
      <c r="F22" s="84">
        <v>39</v>
      </c>
      <c r="G22" s="73">
        <f t="shared" si="22"/>
        <v>92</v>
      </c>
      <c r="H22" s="85">
        <f t="shared" si="7"/>
        <v>0.103515625</v>
      </c>
      <c r="I22" s="85">
        <f t="shared" si="1"/>
        <v>6.8181818181818177E-2</v>
      </c>
      <c r="J22" s="85">
        <f t="shared" si="2"/>
        <v>8.4870848708487087E-2</v>
      </c>
      <c r="K22" s="84">
        <v>257</v>
      </c>
      <c r="L22" s="84">
        <v>259</v>
      </c>
      <c r="M22" s="73">
        <f t="shared" si="23"/>
        <v>516</v>
      </c>
      <c r="N22" s="85">
        <f t="shared" si="8"/>
        <v>0.501953125</v>
      </c>
      <c r="O22" s="85">
        <f t="shared" si="3"/>
        <v>0.45279720279720281</v>
      </c>
      <c r="P22" s="85">
        <f t="shared" si="4"/>
        <v>0.47601476014760147</v>
      </c>
      <c r="Q22" s="84">
        <v>202</v>
      </c>
      <c r="R22" s="84">
        <v>274</v>
      </c>
      <c r="S22" s="73">
        <f t="shared" si="24"/>
        <v>476</v>
      </c>
      <c r="T22" s="85">
        <f>Q22/B22</f>
        <v>0.39453125</v>
      </c>
      <c r="U22" s="85">
        <f>R22/C22</f>
        <v>0.47902097902097901</v>
      </c>
      <c r="V22" s="85">
        <f>S22/D22</f>
        <v>0.43911439114391143</v>
      </c>
      <c r="W22" s="77">
        <v>134</v>
      </c>
      <c r="X22" s="77">
        <v>196</v>
      </c>
      <c r="Y22" s="73">
        <f t="shared" si="25"/>
        <v>330</v>
      </c>
      <c r="Z22" s="20">
        <f t="shared" si="21"/>
        <v>0.26171875</v>
      </c>
      <c r="AA22" s="20">
        <f t="shared" si="21"/>
        <v>0.34265734265734266</v>
      </c>
      <c r="AB22" s="20">
        <f t="shared" si="21"/>
        <v>0.30442804428044279</v>
      </c>
    </row>
    <row r="23" spans="1:28" s="43" customFormat="1" ht="28.5" customHeight="1" x14ac:dyDescent="0.2">
      <c r="A23" s="61" t="s">
        <v>95</v>
      </c>
      <c r="B23" s="35">
        <f>B18+B19+B20+B21+B22</f>
        <v>2672</v>
      </c>
      <c r="C23" s="35">
        <f>C18+C19+C20+C21+C22</f>
        <v>3044</v>
      </c>
      <c r="D23" s="37">
        <f t="shared" ref="D23:D37" si="26">B23+C23</f>
        <v>5716</v>
      </c>
      <c r="E23" s="35">
        <f>E18+E19+E20+E21+E22</f>
        <v>326</v>
      </c>
      <c r="F23" s="35">
        <f>F18+F19+F20+F21+F22</f>
        <v>337</v>
      </c>
      <c r="G23" s="37">
        <f>E23+F23</f>
        <v>663</v>
      </c>
      <c r="H23" s="36">
        <f t="shared" si="7"/>
        <v>0.1220059880239521</v>
      </c>
      <c r="I23" s="36">
        <f t="shared" si="1"/>
        <v>0.1107095926412615</v>
      </c>
      <c r="J23" s="36">
        <f t="shared" si="2"/>
        <v>0.11599020293911827</v>
      </c>
      <c r="K23" s="35">
        <f>K18+K19+K20+K21+K22</f>
        <v>1427</v>
      </c>
      <c r="L23" s="35">
        <f>L18+L19+L20+L21+L22</f>
        <v>1469</v>
      </c>
      <c r="M23" s="37">
        <f>K23+L23</f>
        <v>2896</v>
      </c>
      <c r="N23" s="36">
        <f>K23/B23</f>
        <v>0.53405688622754488</v>
      </c>
      <c r="O23" s="36">
        <f>L23/C23</f>
        <v>0.48258869908015767</v>
      </c>
      <c r="P23" s="36">
        <f>M23/D23</f>
        <v>0.50664800559832046</v>
      </c>
      <c r="Q23" s="35">
        <f>Q18+Q19+Q20+Q21+Q22</f>
        <v>919</v>
      </c>
      <c r="R23" s="35">
        <f>R18+R19+R20+R21+R22</f>
        <v>1238</v>
      </c>
      <c r="S23" s="37">
        <f>Q23+R23</f>
        <v>2157</v>
      </c>
      <c r="T23" s="36">
        <f>Q23/B23</f>
        <v>0.34393712574850299</v>
      </c>
      <c r="U23" s="36">
        <f t="shared" si="17"/>
        <v>0.40670170827858082</v>
      </c>
      <c r="V23" s="36">
        <f t="shared" si="18"/>
        <v>0.37736179146256121</v>
      </c>
      <c r="W23" s="35">
        <f>W18+W19+W20+W21+W22</f>
        <v>627</v>
      </c>
      <c r="X23" s="35">
        <f>X18+X19+X20+X21+X22</f>
        <v>917</v>
      </c>
      <c r="Y23" s="35">
        <f>W23+X23</f>
        <v>1544</v>
      </c>
      <c r="Z23" s="36">
        <f t="shared" si="9"/>
        <v>0.23465568862275449</v>
      </c>
      <c r="AA23" s="36">
        <f t="shared" si="10"/>
        <v>0.3012483574244415</v>
      </c>
      <c r="AB23" s="36">
        <f t="shared" si="11"/>
        <v>0.27011896431070681</v>
      </c>
    </row>
    <row r="24" spans="1:28" s="43" customFormat="1" ht="28.5" customHeight="1" x14ac:dyDescent="0.2">
      <c r="A24" s="62" t="s">
        <v>25</v>
      </c>
      <c r="B24" s="17">
        <v>31</v>
      </c>
      <c r="C24" s="17">
        <v>35</v>
      </c>
      <c r="D24" s="23">
        <f t="shared" si="26"/>
        <v>66</v>
      </c>
      <c r="E24" s="78">
        <v>2</v>
      </c>
      <c r="F24" s="78">
        <v>2</v>
      </c>
      <c r="G24" s="79">
        <f>E24+F24</f>
        <v>4</v>
      </c>
      <c r="H24" s="80">
        <f t="shared" si="7"/>
        <v>6.4516129032258063E-2</v>
      </c>
      <c r="I24" s="80">
        <f t="shared" si="1"/>
        <v>5.7142857142857141E-2</v>
      </c>
      <c r="J24" s="80">
        <f t="shared" si="2"/>
        <v>6.0606060606060608E-2</v>
      </c>
      <c r="K24" s="78">
        <v>17</v>
      </c>
      <c r="L24" s="78">
        <v>15</v>
      </c>
      <c r="M24" s="79">
        <f>K24+L24</f>
        <v>32</v>
      </c>
      <c r="N24" s="80">
        <f t="shared" si="8"/>
        <v>0.54838709677419351</v>
      </c>
      <c r="O24" s="80">
        <f t="shared" si="3"/>
        <v>0.42857142857142855</v>
      </c>
      <c r="P24" s="80">
        <f t="shared" si="4"/>
        <v>0.48484848484848486</v>
      </c>
      <c r="Q24" s="78">
        <v>12</v>
      </c>
      <c r="R24" s="78">
        <v>18</v>
      </c>
      <c r="S24" s="79">
        <f>Q24+R24</f>
        <v>30</v>
      </c>
      <c r="T24" s="80">
        <f>Q24/B24</f>
        <v>0.38709677419354838</v>
      </c>
      <c r="U24" s="80">
        <f>R24/C24</f>
        <v>0.51428571428571423</v>
      </c>
      <c r="V24" s="80">
        <f>S24/D24</f>
        <v>0.45454545454545453</v>
      </c>
      <c r="W24" s="81">
        <v>9</v>
      </c>
      <c r="X24" s="81">
        <v>13</v>
      </c>
      <c r="Y24" s="79">
        <f>W24+X24</f>
        <v>22</v>
      </c>
      <c r="Z24" s="19">
        <f t="shared" si="9"/>
        <v>0.29032258064516131</v>
      </c>
      <c r="AA24" s="19">
        <f t="shared" si="10"/>
        <v>0.37142857142857144</v>
      </c>
      <c r="AB24" s="19">
        <f t="shared" si="11"/>
        <v>0.33333333333333331</v>
      </c>
    </row>
    <row r="25" spans="1:28" s="43" customFormat="1" ht="28.5" customHeight="1" x14ac:dyDescent="0.2">
      <c r="A25" s="51" t="s">
        <v>26</v>
      </c>
      <c r="B25" s="8">
        <v>851</v>
      </c>
      <c r="C25" s="8">
        <v>850</v>
      </c>
      <c r="D25" s="23">
        <f t="shared" si="26"/>
        <v>1701</v>
      </c>
      <c r="E25" s="67">
        <v>73</v>
      </c>
      <c r="F25" s="67">
        <v>68</v>
      </c>
      <c r="G25" s="68">
        <f>E25+F25</f>
        <v>141</v>
      </c>
      <c r="H25" s="69">
        <f t="shared" si="7"/>
        <v>8.5781433607520566E-2</v>
      </c>
      <c r="I25" s="69">
        <f t="shared" si="1"/>
        <v>0.08</v>
      </c>
      <c r="J25" s="69">
        <f t="shared" si="2"/>
        <v>8.2892416225749554E-2</v>
      </c>
      <c r="K25" s="67">
        <v>550</v>
      </c>
      <c r="L25" s="67">
        <v>504</v>
      </c>
      <c r="M25" s="68">
        <f>K25+L25</f>
        <v>1054</v>
      </c>
      <c r="N25" s="69">
        <f t="shared" si="8"/>
        <v>0.64629847238542892</v>
      </c>
      <c r="O25" s="69">
        <f t="shared" si="3"/>
        <v>0.59294117647058819</v>
      </c>
      <c r="P25" s="69">
        <f t="shared" si="4"/>
        <v>0.61963550852439742</v>
      </c>
      <c r="Q25" s="67">
        <v>228</v>
      </c>
      <c r="R25" s="67">
        <v>278</v>
      </c>
      <c r="S25" s="68">
        <f>Q25+R25</f>
        <v>506</v>
      </c>
      <c r="T25" s="69">
        <f t="shared" si="16"/>
        <v>0.26792009400705052</v>
      </c>
      <c r="U25" s="69">
        <f t="shared" si="17"/>
        <v>0.32705882352941179</v>
      </c>
      <c r="V25" s="69">
        <f t="shared" si="18"/>
        <v>0.29747207524985303</v>
      </c>
      <c r="W25" s="76">
        <v>128</v>
      </c>
      <c r="X25" s="76">
        <v>168</v>
      </c>
      <c r="Y25" s="68">
        <f>W25+X25</f>
        <v>296</v>
      </c>
      <c r="Z25" s="10">
        <f t="shared" si="9"/>
        <v>0.15041128084606345</v>
      </c>
      <c r="AA25" s="10">
        <f t="shared" si="10"/>
        <v>0.1976470588235294</v>
      </c>
      <c r="AB25" s="10">
        <f t="shared" si="11"/>
        <v>0.17401528512639625</v>
      </c>
    </row>
    <row r="26" spans="1:28" s="43" customFormat="1" ht="28.5" customHeight="1" x14ac:dyDescent="0.2">
      <c r="A26" s="51" t="s">
        <v>27</v>
      </c>
      <c r="B26" s="8">
        <v>1227</v>
      </c>
      <c r="C26" s="8">
        <v>1115</v>
      </c>
      <c r="D26" s="23">
        <f t="shared" si="26"/>
        <v>2342</v>
      </c>
      <c r="E26" s="67">
        <v>126</v>
      </c>
      <c r="F26" s="67">
        <v>92</v>
      </c>
      <c r="G26" s="68">
        <f>E26+F26</f>
        <v>218</v>
      </c>
      <c r="H26" s="69">
        <f t="shared" si="7"/>
        <v>0.10268948655256724</v>
      </c>
      <c r="I26" s="69">
        <f t="shared" si="1"/>
        <v>8.2511210762331838E-2</v>
      </c>
      <c r="J26" s="69">
        <f t="shared" si="2"/>
        <v>9.308283518360376E-2</v>
      </c>
      <c r="K26" s="67">
        <v>837</v>
      </c>
      <c r="L26" s="67">
        <v>703</v>
      </c>
      <c r="M26" s="68">
        <f>K26+L26</f>
        <v>1540</v>
      </c>
      <c r="N26" s="69">
        <f t="shared" si="8"/>
        <v>0.68215158924205377</v>
      </c>
      <c r="O26" s="69">
        <f t="shared" si="3"/>
        <v>0.63049327354260087</v>
      </c>
      <c r="P26" s="69">
        <f t="shared" si="4"/>
        <v>0.65755764304013664</v>
      </c>
      <c r="Q26" s="67">
        <v>264</v>
      </c>
      <c r="R26" s="67">
        <v>320</v>
      </c>
      <c r="S26" s="68">
        <f>Q26+R26</f>
        <v>584</v>
      </c>
      <c r="T26" s="69">
        <f t="shared" si="16"/>
        <v>0.21515892420537897</v>
      </c>
      <c r="U26" s="69">
        <f t="shared" si="17"/>
        <v>0.28699551569506726</v>
      </c>
      <c r="V26" s="69">
        <f t="shared" si="18"/>
        <v>0.24935952177625961</v>
      </c>
      <c r="W26" s="76">
        <v>149</v>
      </c>
      <c r="X26" s="76">
        <v>185</v>
      </c>
      <c r="Y26" s="68">
        <f>W26+X26</f>
        <v>334</v>
      </c>
      <c r="Z26" s="10">
        <f t="shared" si="9"/>
        <v>0.12143439282803586</v>
      </c>
      <c r="AA26" s="10">
        <f t="shared" si="10"/>
        <v>0.16591928251121077</v>
      </c>
      <c r="AB26" s="10">
        <f t="shared" si="11"/>
        <v>0.1426131511528608</v>
      </c>
    </row>
    <row r="27" spans="1:28" s="43" customFormat="1" ht="28.5" customHeight="1" x14ac:dyDescent="0.2">
      <c r="A27" s="51" t="s">
        <v>28</v>
      </c>
      <c r="B27" s="8">
        <v>1485</v>
      </c>
      <c r="C27" s="8">
        <v>1450</v>
      </c>
      <c r="D27" s="23">
        <f t="shared" si="26"/>
        <v>2935</v>
      </c>
      <c r="E27" s="67">
        <v>181</v>
      </c>
      <c r="F27" s="67">
        <v>171</v>
      </c>
      <c r="G27" s="68">
        <f t="shared" ref="G27:G28" si="27">E27+F27</f>
        <v>352</v>
      </c>
      <c r="H27" s="69">
        <f t="shared" si="7"/>
        <v>0.12188552188552189</v>
      </c>
      <c r="I27" s="69">
        <f t="shared" si="1"/>
        <v>0.11793103448275861</v>
      </c>
      <c r="J27" s="69">
        <f t="shared" si="2"/>
        <v>0.11993185689948893</v>
      </c>
      <c r="K27" s="67">
        <v>990</v>
      </c>
      <c r="L27" s="67">
        <v>892</v>
      </c>
      <c r="M27" s="68">
        <f t="shared" ref="M27:M28" si="28">K27+L27</f>
        <v>1882</v>
      </c>
      <c r="N27" s="69">
        <f t="shared" si="8"/>
        <v>0.66666666666666663</v>
      </c>
      <c r="O27" s="69">
        <f t="shared" si="3"/>
        <v>0.6151724137931035</v>
      </c>
      <c r="P27" s="69">
        <f t="shared" si="4"/>
        <v>0.64122657580919928</v>
      </c>
      <c r="Q27" s="67">
        <v>314</v>
      </c>
      <c r="R27" s="67">
        <v>387</v>
      </c>
      <c r="S27" s="68">
        <f t="shared" ref="S27:S28" si="29">Q27+R27</f>
        <v>701</v>
      </c>
      <c r="T27" s="69">
        <f t="shared" si="16"/>
        <v>0.21144781144781144</v>
      </c>
      <c r="U27" s="69">
        <f t="shared" si="17"/>
        <v>0.26689655172413795</v>
      </c>
      <c r="V27" s="69">
        <f t="shared" si="18"/>
        <v>0.23884156729131176</v>
      </c>
      <c r="W27" s="76">
        <v>172</v>
      </c>
      <c r="X27" s="76">
        <v>238</v>
      </c>
      <c r="Y27" s="68">
        <f t="shared" ref="Y27:Y28" si="30">W27+X27</f>
        <v>410</v>
      </c>
      <c r="Z27" s="10">
        <f t="shared" si="9"/>
        <v>0.11582491582491583</v>
      </c>
      <c r="AA27" s="10">
        <f t="shared" si="10"/>
        <v>0.16413793103448276</v>
      </c>
      <c r="AB27" s="10">
        <f t="shared" si="11"/>
        <v>0.13969335604770017</v>
      </c>
    </row>
    <row r="28" spans="1:28" s="43" customFormat="1" ht="28.5" customHeight="1" x14ac:dyDescent="0.2">
      <c r="A28" s="51" t="s">
        <v>29</v>
      </c>
      <c r="B28" s="8">
        <v>1130</v>
      </c>
      <c r="C28" s="8">
        <v>808</v>
      </c>
      <c r="D28" s="23">
        <f t="shared" si="26"/>
        <v>1938</v>
      </c>
      <c r="E28" s="67">
        <v>81</v>
      </c>
      <c r="F28" s="67">
        <v>90</v>
      </c>
      <c r="G28" s="68">
        <f t="shared" si="27"/>
        <v>171</v>
      </c>
      <c r="H28" s="69">
        <f t="shared" si="7"/>
        <v>7.1681415929203546E-2</v>
      </c>
      <c r="I28" s="69">
        <f t="shared" si="1"/>
        <v>0.11138613861386139</v>
      </c>
      <c r="J28" s="69">
        <f t="shared" si="2"/>
        <v>8.8235294117647065E-2</v>
      </c>
      <c r="K28" s="67">
        <v>876</v>
      </c>
      <c r="L28" s="67">
        <v>496</v>
      </c>
      <c r="M28" s="68">
        <f t="shared" si="28"/>
        <v>1372</v>
      </c>
      <c r="N28" s="69">
        <f t="shared" si="8"/>
        <v>0.77522123893805306</v>
      </c>
      <c r="O28" s="69">
        <f t="shared" si="3"/>
        <v>0.61386138613861385</v>
      </c>
      <c r="P28" s="69">
        <f t="shared" si="4"/>
        <v>0.7079463364293086</v>
      </c>
      <c r="Q28" s="67">
        <v>173</v>
      </c>
      <c r="R28" s="67">
        <v>222</v>
      </c>
      <c r="S28" s="68">
        <f t="shared" si="29"/>
        <v>395</v>
      </c>
      <c r="T28" s="69">
        <f t="shared" si="16"/>
        <v>0.15309734513274337</v>
      </c>
      <c r="U28" s="69">
        <f t="shared" si="17"/>
        <v>0.27475247524752477</v>
      </c>
      <c r="V28" s="69">
        <f t="shared" si="18"/>
        <v>0.20381836945304438</v>
      </c>
      <c r="W28" s="76">
        <v>109</v>
      </c>
      <c r="X28" s="76">
        <v>159</v>
      </c>
      <c r="Y28" s="68">
        <f t="shared" si="30"/>
        <v>268</v>
      </c>
      <c r="Z28" s="10">
        <f t="shared" si="9"/>
        <v>9.6460176991150448E-2</v>
      </c>
      <c r="AA28" s="10">
        <f t="shared" si="10"/>
        <v>0.19678217821782179</v>
      </c>
      <c r="AB28" s="10">
        <f t="shared" si="11"/>
        <v>0.13828689370485037</v>
      </c>
    </row>
    <row r="29" spans="1:28" s="43" customFormat="1" ht="28.5" customHeight="1" x14ac:dyDescent="0.2">
      <c r="A29" s="52" t="s">
        <v>30</v>
      </c>
      <c r="B29" s="22">
        <v>296</v>
      </c>
      <c r="C29" s="22">
        <v>276</v>
      </c>
      <c r="D29" s="23">
        <f>B29+C29</f>
        <v>572</v>
      </c>
      <c r="E29" s="87">
        <v>55</v>
      </c>
      <c r="F29" s="87">
        <v>57</v>
      </c>
      <c r="G29" s="88">
        <f>E29+F29</f>
        <v>112</v>
      </c>
      <c r="H29" s="89">
        <f t="shared" si="7"/>
        <v>0.1858108108108108</v>
      </c>
      <c r="I29" s="89">
        <f t="shared" si="1"/>
        <v>0.20652173913043478</v>
      </c>
      <c r="J29" s="89">
        <f t="shared" si="2"/>
        <v>0.19580419580419581</v>
      </c>
      <c r="K29" s="87">
        <v>200</v>
      </c>
      <c r="L29" s="87">
        <v>173</v>
      </c>
      <c r="M29" s="88">
        <f>K29+L29</f>
        <v>373</v>
      </c>
      <c r="N29" s="89">
        <f t="shared" si="8"/>
        <v>0.67567567567567566</v>
      </c>
      <c r="O29" s="89">
        <f t="shared" si="3"/>
        <v>0.62681159420289856</v>
      </c>
      <c r="P29" s="89">
        <f t="shared" si="4"/>
        <v>0.65209790209790208</v>
      </c>
      <c r="Q29" s="87">
        <v>41</v>
      </c>
      <c r="R29" s="87">
        <v>46</v>
      </c>
      <c r="S29" s="88">
        <f>Q29+R29</f>
        <v>87</v>
      </c>
      <c r="T29" s="89">
        <f t="shared" si="16"/>
        <v>0.13851351351351351</v>
      </c>
      <c r="U29" s="89">
        <f t="shared" si="17"/>
        <v>0.16666666666666666</v>
      </c>
      <c r="V29" s="89">
        <f t="shared" si="18"/>
        <v>0.15209790209790211</v>
      </c>
      <c r="W29" s="77">
        <v>24</v>
      </c>
      <c r="X29" s="77">
        <v>25</v>
      </c>
      <c r="Y29" s="88">
        <f>W29+X29</f>
        <v>49</v>
      </c>
      <c r="Z29" s="24">
        <f t="shared" si="9"/>
        <v>8.1081081081081086E-2</v>
      </c>
      <c r="AA29" s="24">
        <f t="shared" si="10"/>
        <v>9.0579710144927536E-2</v>
      </c>
      <c r="AB29" s="24">
        <f t="shared" si="11"/>
        <v>8.5664335664335664E-2</v>
      </c>
    </row>
    <row r="30" spans="1:28" s="43" customFormat="1" ht="28.5" customHeight="1" x14ac:dyDescent="0.2">
      <c r="A30" s="61" t="s">
        <v>96</v>
      </c>
      <c r="B30" s="35">
        <f>B24+B25+B26+B27+B28+B29</f>
        <v>5020</v>
      </c>
      <c r="C30" s="35">
        <f>C24+C25+C26+C27+C28+C29</f>
        <v>4534</v>
      </c>
      <c r="D30" s="35">
        <f t="shared" si="26"/>
        <v>9554</v>
      </c>
      <c r="E30" s="35">
        <f>E24+E25+E26+E27+E28+E29</f>
        <v>518</v>
      </c>
      <c r="F30" s="35">
        <f>F24+F25+F26+F27+F28+F29</f>
        <v>480</v>
      </c>
      <c r="G30" s="35">
        <f>E30+F30</f>
        <v>998</v>
      </c>
      <c r="H30" s="36">
        <f t="shared" si="7"/>
        <v>0.10318725099601593</v>
      </c>
      <c r="I30" s="36">
        <f t="shared" si="1"/>
        <v>0.105866784296427</v>
      </c>
      <c r="J30" s="36">
        <f t="shared" si="2"/>
        <v>0.10445886539669248</v>
      </c>
      <c r="K30" s="35">
        <f>K24+K25+K26+K27+K28+K29</f>
        <v>3470</v>
      </c>
      <c r="L30" s="35">
        <f>L24+L25+L26+L27+L28+L29</f>
        <v>2783</v>
      </c>
      <c r="M30" s="35">
        <f>K30+L30</f>
        <v>6253</v>
      </c>
      <c r="N30" s="36">
        <f>K30/B30</f>
        <v>0.69123505976095623</v>
      </c>
      <c r="O30" s="36">
        <f>L30/C30</f>
        <v>0.61380679311865904</v>
      </c>
      <c r="P30" s="36">
        <f>M30/D30</f>
        <v>0.65449026585723258</v>
      </c>
      <c r="Q30" s="35">
        <f>Q24+Q25+Q26+Q27+Q28+Q29</f>
        <v>1032</v>
      </c>
      <c r="R30" s="35">
        <f>R24+R25+R26+R27+R28+R29</f>
        <v>1271</v>
      </c>
      <c r="S30" s="35">
        <f>Q30+R30</f>
        <v>2303</v>
      </c>
      <c r="T30" s="36">
        <f>Q30/B30</f>
        <v>0.20557768924302788</v>
      </c>
      <c r="U30" s="36">
        <f t="shared" si="17"/>
        <v>0.28032642258491397</v>
      </c>
      <c r="V30" s="36">
        <f t="shared" si="18"/>
        <v>0.24105086874607495</v>
      </c>
      <c r="W30" s="35">
        <f>W24+W25+W26+W27+W28+W29</f>
        <v>591</v>
      </c>
      <c r="X30" s="35">
        <f>X24+X25+X26+X27+X28+X29</f>
        <v>788</v>
      </c>
      <c r="Y30" s="35">
        <f>W30+X30</f>
        <v>1379</v>
      </c>
      <c r="Z30" s="36">
        <f t="shared" si="9"/>
        <v>0.11772908366533864</v>
      </c>
      <c r="AA30" s="36">
        <f t="shared" si="10"/>
        <v>0.17379797088663432</v>
      </c>
      <c r="AB30" s="36">
        <f t="shared" si="11"/>
        <v>0.14433745028260414</v>
      </c>
    </row>
    <row r="31" spans="1:28" s="43" customFormat="1" ht="28.5" customHeight="1" x14ac:dyDescent="0.2">
      <c r="A31" s="54" t="s">
        <v>31</v>
      </c>
      <c r="B31" s="17">
        <v>781</v>
      </c>
      <c r="C31" s="17">
        <v>907</v>
      </c>
      <c r="D31" s="12">
        <f t="shared" si="26"/>
        <v>1688</v>
      </c>
      <c r="E31" s="90">
        <v>45</v>
      </c>
      <c r="F31" s="90">
        <v>45</v>
      </c>
      <c r="G31" s="79">
        <f>E31+F31</f>
        <v>90</v>
      </c>
      <c r="H31" s="91">
        <f t="shared" si="7"/>
        <v>5.7618437900128043E-2</v>
      </c>
      <c r="I31" s="91">
        <f t="shared" si="1"/>
        <v>4.9614112458654908E-2</v>
      </c>
      <c r="J31" s="91">
        <f t="shared" si="2"/>
        <v>5.3317535545023699E-2</v>
      </c>
      <c r="K31" s="90">
        <v>423</v>
      </c>
      <c r="L31" s="90">
        <v>429</v>
      </c>
      <c r="M31" s="79">
        <f>K31+L31</f>
        <v>852</v>
      </c>
      <c r="N31" s="91">
        <f t="shared" si="8"/>
        <v>0.54161331626120357</v>
      </c>
      <c r="O31" s="91">
        <f t="shared" si="3"/>
        <v>0.47298787210584342</v>
      </c>
      <c r="P31" s="91">
        <f t="shared" si="4"/>
        <v>0.50473933649289104</v>
      </c>
      <c r="Q31" s="92">
        <v>313</v>
      </c>
      <c r="R31" s="92">
        <v>433</v>
      </c>
      <c r="S31" s="79">
        <f>Q31+R31</f>
        <v>746</v>
      </c>
      <c r="T31" s="91">
        <f t="shared" ref="T31:V31" si="31">Q31/B31</f>
        <v>0.40076824583866838</v>
      </c>
      <c r="U31" s="91">
        <f t="shared" si="31"/>
        <v>0.47739801543550164</v>
      </c>
      <c r="V31" s="91">
        <f t="shared" si="31"/>
        <v>0.44194312796208529</v>
      </c>
      <c r="W31" s="92">
        <v>209</v>
      </c>
      <c r="X31" s="92">
        <v>304</v>
      </c>
      <c r="Y31" s="79">
        <f>W31+X31</f>
        <v>513</v>
      </c>
      <c r="Z31" s="29">
        <f t="shared" si="9"/>
        <v>0.26760563380281688</v>
      </c>
      <c r="AA31" s="29">
        <f t="shared" si="10"/>
        <v>0.33517089305402425</v>
      </c>
      <c r="AB31" s="29">
        <f t="shared" si="11"/>
        <v>0.30390995260663506</v>
      </c>
    </row>
    <row r="32" spans="1:28" s="43" customFormat="1" ht="28.5" customHeight="1" x14ac:dyDescent="0.2">
      <c r="A32" s="55" t="s">
        <v>32</v>
      </c>
      <c r="B32" s="106" t="s">
        <v>122</v>
      </c>
      <c r="C32" s="106" t="s">
        <v>122</v>
      </c>
      <c r="D32" s="127" t="s">
        <v>122</v>
      </c>
      <c r="E32" s="107" t="s">
        <v>122</v>
      </c>
      <c r="F32" s="108" t="s">
        <v>122</v>
      </c>
      <c r="G32" s="109" t="s">
        <v>122</v>
      </c>
      <c r="H32" s="110" t="s">
        <v>122</v>
      </c>
      <c r="I32" s="110" t="s">
        <v>122</v>
      </c>
      <c r="J32" s="110" t="s">
        <v>122</v>
      </c>
      <c r="K32" s="108" t="s">
        <v>122</v>
      </c>
      <c r="L32" s="108" t="s">
        <v>122</v>
      </c>
      <c r="M32" s="109" t="s">
        <v>122</v>
      </c>
      <c r="N32" s="110" t="s">
        <v>122</v>
      </c>
      <c r="O32" s="110" t="s">
        <v>122</v>
      </c>
      <c r="P32" s="110" t="s">
        <v>122</v>
      </c>
      <c r="Q32" s="111" t="s">
        <v>122</v>
      </c>
      <c r="R32" s="111" t="s">
        <v>122</v>
      </c>
      <c r="S32" s="109" t="s">
        <v>122</v>
      </c>
      <c r="T32" s="110" t="s">
        <v>122</v>
      </c>
      <c r="U32" s="110" t="s">
        <v>122</v>
      </c>
      <c r="V32" s="110" t="s">
        <v>122</v>
      </c>
      <c r="W32" s="111" t="s">
        <v>122</v>
      </c>
      <c r="X32" s="111" t="s">
        <v>122</v>
      </c>
      <c r="Y32" s="109" t="s">
        <v>122</v>
      </c>
      <c r="Z32" s="112" t="s">
        <v>122</v>
      </c>
      <c r="AA32" s="112" t="s">
        <v>122</v>
      </c>
      <c r="AB32" s="112" t="s">
        <v>122</v>
      </c>
    </row>
    <row r="33" spans="1:28" s="43" customFormat="1" ht="28.5" customHeight="1" x14ac:dyDescent="0.2">
      <c r="A33" s="53" t="s">
        <v>110</v>
      </c>
      <c r="B33" s="25">
        <v>605</v>
      </c>
      <c r="C33" s="25">
        <v>568</v>
      </c>
      <c r="D33" s="9">
        <f t="shared" si="26"/>
        <v>1173</v>
      </c>
      <c r="E33" s="94">
        <v>80</v>
      </c>
      <c r="F33" s="94">
        <v>80</v>
      </c>
      <c r="G33" s="95">
        <f>E33+F33</f>
        <v>160</v>
      </c>
      <c r="H33" s="69">
        <f t="shared" ref="H33:H39" si="32">E33/B33</f>
        <v>0.13223140495867769</v>
      </c>
      <c r="I33" s="69">
        <f t="shared" ref="I33" si="33">F33/C33</f>
        <v>0.14084507042253522</v>
      </c>
      <c r="J33" s="69">
        <f t="shared" ref="J33" si="34">G33/D33</f>
        <v>0.13640238704177324</v>
      </c>
      <c r="K33" s="94">
        <v>437</v>
      </c>
      <c r="L33" s="94">
        <v>371</v>
      </c>
      <c r="M33" s="95">
        <f>K33+L33</f>
        <v>808</v>
      </c>
      <c r="N33" s="69">
        <f t="shared" ref="N33" si="35">K33/B33</f>
        <v>0.72231404958677681</v>
      </c>
      <c r="O33" s="69">
        <f t="shared" ref="O33" si="36">L33/C33</f>
        <v>0.653169014084507</v>
      </c>
      <c r="P33" s="69">
        <f t="shared" ref="P33" si="37">M33/D33</f>
        <v>0.68883205456095487</v>
      </c>
      <c r="Q33" s="81">
        <v>88</v>
      </c>
      <c r="R33" s="81">
        <v>117</v>
      </c>
      <c r="S33" s="95">
        <f>Q33+R33</f>
        <v>205</v>
      </c>
      <c r="T33" s="69">
        <f t="shared" ref="T33" si="38">Q33/B33</f>
        <v>0.14545454545454545</v>
      </c>
      <c r="U33" s="69">
        <f t="shared" ref="U33" si="39">R33/C33</f>
        <v>0.20598591549295775</v>
      </c>
      <c r="V33" s="69">
        <f t="shared" ref="V33" si="40">S33/D33</f>
        <v>0.17476555839727195</v>
      </c>
      <c r="W33" s="81">
        <v>41</v>
      </c>
      <c r="X33" s="81">
        <v>65</v>
      </c>
      <c r="Y33" s="95">
        <f>W33+X33</f>
        <v>106</v>
      </c>
      <c r="Z33" s="27">
        <f t="shared" si="9"/>
        <v>6.7768595041322308E-2</v>
      </c>
      <c r="AA33" s="27">
        <f t="shared" si="10"/>
        <v>0.11443661971830986</v>
      </c>
      <c r="AB33" s="27">
        <f t="shared" si="11"/>
        <v>9.0366581415174771E-2</v>
      </c>
    </row>
    <row r="34" spans="1:28" s="43" customFormat="1" ht="28.5" customHeight="1" x14ac:dyDescent="0.2">
      <c r="A34" s="51" t="s">
        <v>111</v>
      </c>
      <c r="B34" s="8">
        <v>791</v>
      </c>
      <c r="C34" s="8">
        <v>770</v>
      </c>
      <c r="D34" s="9">
        <f t="shared" si="26"/>
        <v>1561</v>
      </c>
      <c r="E34" s="67">
        <v>88</v>
      </c>
      <c r="F34" s="67">
        <v>94</v>
      </c>
      <c r="G34" s="95">
        <f t="shared" ref="G34:G37" si="41">E34+F34</f>
        <v>182</v>
      </c>
      <c r="H34" s="69">
        <f t="shared" si="32"/>
        <v>0.11125158027812895</v>
      </c>
      <c r="I34" s="69">
        <f t="shared" si="1"/>
        <v>0.12207792207792208</v>
      </c>
      <c r="J34" s="69">
        <f t="shared" ref="J34:J39" si="42">G34/D34</f>
        <v>0.11659192825112108</v>
      </c>
      <c r="K34" s="67">
        <v>536</v>
      </c>
      <c r="L34" s="67">
        <v>490</v>
      </c>
      <c r="M34" s="95">
        <f t="shared" ref="M34:M37" si="43">K34+L34</f>
        <v>1026</v>
      </c>
      <c r="N34" s="69">
        <f t="shared" ref="N34:N37" si="44">K34/B34</f>
        <v>0.67762326169405818</v>
      </c>
      <c r="O34" s="69">
        <f t="shared" si="3"/>
        <v>0.63636363636363635</v>
      </c>
      <c r="P34" s="69">
        <f t="shared" si="4"/>
        <v>0.65727098014093532</v>
      </c>
      <c r="Q34" s="76">
        <v>167</v>
      </c>
      <c r="R34" s="76">
        <v>186</v>
      </c>
      <c r="S34" s="95">
        <f t="shared" ref="S34:S37" si="45">Q34+R34</f>
        <v>353</v>
      </c>
      <c r="T34" s="69">
        <f t="shared" si="16"/>
        <v>0.2111251580278129</v>
      </c>
      <c r="U34" s="69">
        <f t="shared" si="17"/>
        <v>0.24155844155844156</v>
      </c>
      <c r="V34" s="69">
        <f t="shared" si="18"/>
        <v>0.22613709160794362</v>
      </c>
      <c r="W34" s="76">
        <v>84</v>
      </c>
      <c r="X34" s="76">
        <v>110</v>
      </c>
      <c r="Y34" s="95">
        <f t="shared" ref="Y34:Y37" si="46">W34+X34</f>
        <v>194</v>
      </c>
      <c r="Z34" s="10">
        <f t="shared" si="9"/>
        <v>0.10619469026548672</v>
      </c>
      <c r="AA34" s="10">
        <f t="shared" si="10"/>
        <v>0.14285714285714285</v>
      </c>
      <c r="AB34" s="10">
        <f t="shared" si="11"/>
        <v>0.12427930813581038</v>
      </c>
    </row>
    <row r="35" spans="1:28" s="43" customFormat="1" ht="28.5" customHeight="1" x14ac:dyDescent="0.2">
      <c r="A35" s="51" t="s">
        <v>112</v>
      </c>
      <c r="B35" s="8">
        <v>748</v>
      </c>
      <c r="C35" s="8">
        <v>650</v>
      </c>
      <c r="D35" s="9">
        <f t="shared" si="26"/>
        <v>1398</v>
      </c>
      <c r="E35" s="67">
        <v>120</v>
      </c>
      <c r="F35" s="67">
        <v>90</v>
      </c>
      <c r="G35" s="95">
        <f t="shared" si="41"/>
        <v>210</v>
      </c>
      <c r="H35" s="69">
        <f t="shared" si="32"/>
        <v>0.16042780748663102</v>
      </c>
      <c r="I35" s="69">
        <f t="shared" si="1"/>
        <v>0.13846153846153847</v>
      </c>
      <c r="J35" s="69">
        <f t="shared" si="42"/>
        <v>0.15021459227467812</v>
      </c>
      <c r="K35" s="67">
        <v>504</v>
      </c>
      <c r="L35" s="67">
        <v>422</v>
      </c>
      <c r="M35" s="95">
        <f t="shared" si="43"/>
        <v>926</v>
      </c>
      <c r="N35" s="69">
        <f t="shared" si="44"/>
        <v>0.6737967914438503</v>
      </c>
      <c r="O35" s="69">
        <f t="shared" si="3"/>
        <v>0.64923076923076928</v>
      </c>
      <c r="P35" s="69">
        <f t="shared" si="4"/>
        <v>0.66237482117310442</v>
      </c>
      <c r="Q35" s="76">
        <v>124</v>
      </c>
      <c r="R35" s="76">
        <v>138</v>
      </c>
      <c r="S35" s="95">
        <f t="shared" si="45"/>
        <v>262</v>
      </c>
      <c r="T35" s="69">
        <f t="shared" si="16"/>
        <v>0.16577540106951871</v>
      </c>
      <c r="U35" s="69">
        <f t="shared" si="17"/>
        <v>0.21230769230769231</v>
      </c>
      <c r="V35" s="69">
        <f t="shared" si="18"/>
        <v>0.18741058655221746</v>
      </c>
      <c r="W35" s="76">
        <v>58</v>
      </c>
      <c r="X35" s="76">
        <v>88</v>
      </c>
      <c r="Y35" s="95">
        <f t="shared" si="46"/>
        <v>146</v>
      </c>
      <c r="Z35" s="10">
        <f t="shared" si="9"/>
        <v>7.7540106951871662E-2</v>
      </c>
      <c r="AA35" s="10">
        <f t="shared" si="10"/>
        <v>0.13538461538461538</v>
      </c>
      <c r="AB35" s="10">
        <f t="shared" si="11"/>
        <v>0.1044349070100143</v>
      </c>
    </row>
    <row r="36" spans="1:28" s="43" customFormat="1" ht="28.5" customHeight="1" x14ac:dyDescent="0.2">
      <c r="A36" s="51" t="s">
        <v>113</v>
      </c>
      <c r="B36" s="8">
        <v>806</v>
      </c>
      <c r="C36" s="8">
        <v>910</v>
      </c>
      <c r="D36" s="9">
        <f t="shared" si="26"/>
        <v>1716</v>
      </c>
      <c r="E36" s="142">
        <v>65</v>
      </c>
      <c r="F36" s="142">
        <v>67</v>
      </c>
      <c r="G36" s="95">
        <f t="shared" si="41"/>
        <v>132</v>
      </c>
      <c r="H36" s="69">
        <f t="shared" si="32"/>
        <v>8.0645161290322578E-2</v>
      </c>
      <c r="I36" s="69">
        <f t="shared" si="1"/>
        <v>7.3626373626373628E-2</v>
      </c>
      <c r="J36" s="69">
        <f t="shared" si="42"/>
        <v>7.6923076923076927E-2</v>
      </c>
      <c r="K36" s="67">
        <v>539</v>
      </c>
      <c r="L36" s="67">
        <v>590</v>
      </c>
      <c r="M36" s="95">
        <f t="shared" si="43"/>
        <v>1129</v>
      </c>
      <c r="N36" s="69">
        <f t="shared" si="44"/>
        <v>0.66873449131513651</v>
      </c>
      <c r="O36" s="69">
        <f t="shared" si="3"/>
        <v>0.64835164835164838</v>
      </c>
      <c r="P36" s="69">
        <f t="shared" si="4"/>
        <v>0.65792540792540788</v>
      </c>
      <c r="Q36" s="76">
        <v>202</v>
      </c>
      <c r="R36" s="76">
        <v>253</v>
      </c>
      <c r="S36" s="95">
        <f t="shared" si="45"/>
        <v>455</v>
      </c>
      <c r="T36" s="69">
        <f t="shared" si="16"/>
        <v>0.25062034739454092</v>
      </c>
      <c r="U36" s="69">
        <f t="shared" si="17"/>
        <v>0.27802197802197803</v>
      </c>
      <c r="V36" s="69">
        <f t="shared" si="18"/>
        <v>0.26515151515151514</v>
      </c>
      <c r="W36" s="76">
        <v>97</v>
      </c>
      <c r="X36" s="76">
        <v>137</v>
      </c>
      <c r="Y36" s="95">
        <f t="shared" si="46"/>
        <v>234</v>
      </c>
      <c r="Z36" s="10">
        <f t="shared" si="9"/>
        <v>0.12034739454094293</v>
      </c>
      <c r="AA36" s="10">
        <f t="shared" si="10"/>
        <v>0.15054945054945054</v>
      </c>
      <c r="AB36" s="10">
        <f t="shared" si="11"/>
        <v>0.13636363636363635</v>
      </c>
    </row>
    <row r="37" spans="1:28" s="43" customFormat="1" ht="28.5" customHeight="1" x14ac:dyDescent="0.2">
      <c r="A37" s="52" t="s">
        <v>114</v>
      </c>
      <c r="B37" s="22">
        <v>829</v>
      </c>
      <c r="C37" s="22">
        <v>864</v>
      </c>
      <c r="D37" s="9">
        <f t="shared" si="26"/>
        <v>1693</v>
      </c>
      <c r="E37" s="87">
        <v>131</v>
      </c>
      <c r="F37" s="87">
        <v>124</v>
      </c>
      <c r="G37" s="95">
        <f t="shared" si="41"/>
        <v>255</v>
      </c>
      <c r="H37" s="89">
        <f t="shared" si="32"/>
        <v>0.158021712907117</v>
      </c>
      <c r="I37" s="89">
        <f t="shared" si="1"/>
        <v>0.14351851851851852</v>
      </c>
      <c r="J37" s="89">
        <f t="shared" si="42"/>
        <v>0.15062020082693445</v>
      </c>
      <c r="K37" s="87">
        <v>598</v>
      </c>
      <c r="L37" s="87">
        <v>617</v>
      </c>
      <c r="M37" s="95">
        <f t="shared" si="43"/>
        <v>1215</v>
      </c>
      <c r="N37" s="89">
        <f t="shared" si="44"/>
        <v>0.72135102533172502</v>
      </c>
      <c r="O37" s="89">
        <f t="shared" si="3"/>
        <v>0.71412037037037035</v>
      </c>
      <c r="P37" s="89">
        <f t="shared" si="4"/>
        <v>0.71766095688127585</v>
      </c>
      <c r="Q37" s="77">
        <v>100</v>
      </c>
      <c r="R37" s="77">
        <v>123</v>
      </c>
      <c r="S37" s="95">
        <f t="shared" si="45"/>
        <v>223</v>
      </c>
      <c r="T37" s="89">
        <f t="shared" si="16"/>
        <v>0.12062726176115803</v>
      </c>
      <c r="U37" s="89">
        <f t="shared" si="17"/>
        <v>0.1423611111111111</v>
      </c>
      <c r="V37" s="89">
        <f t="shared" si="18"/>
        <v>0.13171884229178973</v>
      </c>
      <c r="W37" s="77">
        <v>43</v>
      </c>
      <c r="X37" s="77">
        <v>53</v>
      </c>
      <c r="Y37" s="95">
        <f t="shared" si="46"/>
        <v>96</v>
      </c>
      <c r="Z37" s="24">
        <f t="shared" si="9"/>
        <v>5.1869722557297951E-2</v>
      </c>
      <c r="AA37" s="24">
        <f t="shared" si="10"/>
        <v>6.1342592592592594E-2</v>
      </c>
      <c r="AB37" s="24">
        <f t="shared" si="11"/>
        <v>5.670407560543414E-2</v>
      </c>
    </row>
    <row r="38" spans="1:28" s="43" customFormat="1" ht="28.5" customHeight="1" x14ac:dyDescent="0.2">
      <c r="A38" s="60" t="s">
        <v>141</v>
      </c>
      <c r="B38" s="11">
        <v>9</v>
      </c>
      <c r="C38" s="11">
        <v>8</v>
      </c>
      <c r="D38" s="15">
        <f>B38+C38</f>
        <v>17</v>
      </c>
      <c r="E38" s="70">
        <v>4</v>
      </c>
      <c r="F38" s="70">
        <v>1</v>
      </c>
      <c r="G38" s="71">
        <f t="shared" ref="G38:G45" si="47">E38+F38</f>
        <v>5</v>
      </c>
      <c r="H38" s="72">
        <f t="shared" ref="H38" si="48">E38/B38</f>
        <v>0.44444444444444442</v>
      </c>
      <c r="I38" s="72">
        <f t="shared" ref="I38" si="49">F38/C38</f>
        <v>0.125</v>
      </c>
      <c r="J38" s="72">
        <f t="shared" ref="J38" si="50">G38/D38</f>
        <v>0.29411764705882354</v>
      </c>
      <c r="K38" s="70">
        <v>4</v>
      </c>
      <c r="L38" s="70">
        <v>6</v>
      </c>
      <c r="M38" s="71">
        <f t="shared" ref="M38:M45" si="51">K38+L38</f>
        <v>10</v>
      </c>
      <c r="N38" s="72">
        <f t="shared" ref="N38" si="52">K38/B38</f>
        <v>0.44444444444444442</v>
      </c>
      <c r="O38" s="72">
        <f t="shared" ref="O38" si="53">L38/C38</f>
        <v>0.75</v>
      </c>
      <c r="P38" s="72">
        <f t="shared" ref="P38" si="54">M38/D38</f>
        <v>0.58823529411764708</v>
      </c>
      <c r="Q38" s="105">
        <v>1</v>
      </c>
      <c r="R38" s="105">
        <v>1</v>
      </c>
      <c r="S38" s="71">
        <f t="shared" ref="S38:S45" si="55">Q38+R38</f>
        <v>2</v>
      </c>
      <c r="T38" s="72">
        <f t="shared" ref="T38" si="56">Q38/B38</f>
        <v>0.1111111111111111</v>
      </c>
      <c r="U38" s="72">
        <f t="shared" ref="U38" si="57">R38/C38</f>
        <v>0.125</v>
      </c>
      <c r="V38" s="72">
        <f t="shared" ref="V38" si="58">S38/D38</f>
        <v>0.11764705882352941</v>
      </c>
      <c r="W38" s="105">
        <v>0</v>
      </c>
      <c r="X38" s="105">
        <v>1</v>
      </c>
      <c r="Y38" s="71">
        <f t="shared" ref="Y38:Y45" si="59">W38+X38</f>
        <v>1</v>
      </c>
      <c r="Z38" s="13">
        <f t="shared" ref="Z38" si="60">W38/B38</f>
        <v>0</v>
      </c>
      <c r="AA38" s="13">
        <f t="shared" ref="AA38" si="61">X38/C38</f>
        <v>0.125</v>
      </c>
      <c r="AB38" s="13">
        <f t="shared" ref="AB38" si="62">Y38/D38</f>
        <v>5.8823529411764705E-2</v>
      </c>
    </row>
    <row r="39" spans="1:28" s="43" customFormat="1" ht="28.5" customHeight="1" x14ac:dyDescent="0.2">
      <c r="A39" s="61" t="s">
        <v>115</v>
      </c>
      <c r="B39" s="41">
        <f>B33+B34+B35+B36+B37+B38</f>
        <v>3788</v>
      </c>
      <c r="C39" s="41">
        <f>C33+C34+C35+C36+C37+C38</f>
        <v>3770</v>
      </c>
      <c r="D39" s="35">
        <f>B39+C39</f>
        <v>7558</v>
      </c>
      <c r="E39" s="41">
        <f>E33+E34+E35+E36+E37+E38</f>
        <v>488</v>
      </c>
      <c r="F39" s="41">
        <f>F33+F34+F35+F36+F37+F38</f>
        <v>456</v>
      </c>
      <c r="G39" s="35">
        <f t="shared" si="47"/>
        <v>944</v>
      </c>
      <c r="H39" s="36">
        <f t="shared" si="32"/>
        <v>0.12882787750791974</v>
      </c>
      <c r="I39" s="36">
        <f t="shared" si="1"/>
        <v>0.12095490716180371</v>
      </c>
      <c r="J39" s="36">
        <f t="shared" si="42"/>
        <v>0.12490076739878275</v>
      </c>
      <c r="K39" s="41">
        <f>K33+K34+K35+K36+K37+K38</f>
        <v>2618</v>
      </c>
      <c r="L39" s="41">
        <f>L33+L34+L35+L36+L37+L38</f>
        <v>2496</v>
      </c>
      <c r="M39" s="35">
        <f t="shared" si="51"/>
        <v>5114</v>
      </c>
      <c r="N39" s="36">
        <f>K39/B39</f>
        <v>0.69112988384371699</v>
      </c>
      <c r="O39" s="36">
        <f>L39/C39</f>
        <v>0.66206896551724137</v>
      </c>
      <c r="P39" s="36">
        <f>M39/D39</f>
        <v>0.67663403016671075</v>
      </c>
      <c r="Q39" s="41">
        <f>Q33+Q34+Q35+Q36+Q37+Q38</f>
        <v>682</v>
      </c>
      <c r="R39" s="41">
        <f>R33+R34+R35+R36+R37+R38</f>
        <v>818</v>
      </c>
      <c r="S39" s="35">
        <f t="shared" si="55"/>
        <v>1500</v>
      </c>
      <c r="T39" s="36">
        <f>Q39/B39</f>
        <v>0.18004223864836325</v>
      </c>
      <c r="U39" s="36">
        <f t="shared" si="17"/>
        <v>0.21697612732095492</v>
      </c>
      <c r="V39" s="36">
        <f t="shared" si="18"/>
        <v>0.19846520243450649</v>
      </c>
      <c r="W39" s="41">
        <f>W33+W34+W35+W36+W37+W38</f>
        <v>323</v>
      </c>
      <c r="X39" s="41">
        <f>X33+X34+X35+X36+X37+X38</f>
        <v>454</v>
      </c>
      <c r="Y39" s="35">
        <f t="shared" si="59"/>
        <v>777</v>
      </c>
      <c r="Z39" s="36">
        <f t="shared" si="9"/>
        <v>8.5269271383315734E-2</v>
      </c>
      <c r="AA39" s="36">
        <f t="shared" si="10"/>
        <v>0.12042440318302387</v>
      </c>
      <c r="AB39" s="36">
        <f t="shared" si="11"/>
        <v>0.10280497486107436</v>
      </c>
    </row>
    <row r="40" spans="1:28" s="43" customFormat="1" ht="28.5" customHeight="1" x14ac:dyDescent="0.2">
      <c r="A40" s="54" t="s">
        <v>33</v>
      </c>
      <c r="B40" s="17">
        <v>29</v>
      </c>
      <c r="C40" s="17">
        <v>25</v>
      </c>
      <c r="D40" s="23">
        <f t="shared" ref="D40:D43" si="63">B40+C40</f>
        <v>54</v>
      </c>
      <c r="E40" s="90">
        <v>5</v>
      </c>
      <c r="F40" s="90">
        <v>3</v>
      </c>
      <c r="G40" s="79">
        <f t="shared" si="47"/>
        <v>8</v>
      </c>
      <c r="H40" s="91">
        <f>E40/B40</f>
        <v>0.17241379310344829</v>
      </c>
      <c r="I40" s="91">
        <f t="shared" si="1"/>
        <v>0.12</v>
      </c>
      <c r="J40" s="91">
        <f t="shared" si="2"/>
        <v>0.14814814814814814</v>
      </c>
      <c r="K40" s="90">
        <v>14</v>
      </c>
      <c r="L40" s="90">
        <v>11</v>
      </c>
      <c r="M40" s="79">
        <f t="shared" si="51"/>
        <v>25</v>
      </c>
      <c r="N40" s="91">
        <f t="shared" si="8"/>
        <v>0.48275862068965519</v>
      </c>
      <c r="O40" s="91">
        <f t="shared" si="3"/>
        <v>0.44</v>
      </c>
      <c r="P40" s="91">
        <f t="shared" si="4"/>
        <v>0.46296296296296297</v>
      </c>
      <c r="Q40" s="90">
        <v>10</v>
      </c>
      <c r="R40" s="90">
        <v>11</v>
      </c>
      <c r="S40" s="79">
        <f t="shared" si="55"/>
        <v>21</v>
      </c>
      <c r="T40" s="91">
        <f t="shared" si="16"/>
        <v>0.34482758620689657</v>
      </c>
      <c r="U40" s="91">
        <f t="shared" si="17"/>
        <v>0.44</v>
      </c>
      <c r="V40" s="91">
        <f t="shared" si="18"/>
        <v>0.3888888888888889</v>
      </c>
      <c r="W40" s="81">
        <v>5</v>
      </c>
      <c r="X40" s="81">
        <v>5</v>
      </c>
      <c r="Y40" s="79">
        <f t="shared" si="59"/>
        <v>10</v>
      </c>
      <c r="Z40" s="29">
        <f t="shared" si="9"/>
        <v>0.17241379310344829</v>
      </c>
      <c r="AA40" s="29">
        <f t="shared" si="10"/>
        <v>0.2</v>
      </c>
      <c r="AB40" s="29">
        <f t="shared" si="11"/>
        <v>0.18518518518518517</v>
      </c>
    </row>
    <row r="41" spans="1:28" s="43" customFormat="1" ht="28.5" customHeight="1" x14ac:dyDescent="0.2">
      <c r="A41" s="51" t="s">
        <v>34</v>
      </c>
      <c r="B41" s="8">
        <v>999</v>
      </c>
      <c r="C41" s="8">
        <v>1002</v>
      </c>
      <c r="D41" s="23">
        <f t="shared" si="63"/>
        <v>2001</v>
      </c>
      <c r="E41" s="67">
        <v>126</v>
      </c>
      <c r="F41" s="67">
        <v>138</v>
      </c>
      <c r="G41" s="68">
        <f t="shared" si="47"/>
        <v>264</v>
      </c>
      <c r="H41" s="69">
        <f>E41/B41</f>
        <v>0.12612612612612611</v>
      </c>
      <c r="I41" s="69">
        <f t="shared" si="1"/>
        <v>0.1377245508982036</v>
      </c>
      <c r="J41" s="69">
        <f t="shared" si="2"/>
        <v>0.13193403298350825</v>
      </c>
      <c r="K41" s="67">
        <v>690</v>
      </c>
      <c r="L41" s="67">
        <v>630</v>
      </c>
      <c r="M41" s="68">
        <f t="shared" si="51"/>
        <v>1320</v>
      </c>
      <c r="N41" s="69">
        <f t="shared" si="8"/>
        <v>0.69069069069069067</v>
      </c>
      <c r="O41" s="69">
        <f t="shared" si="3"/>
        <v>0.62874251497005984</v>
      </c>
      <c r="P41" s="69">
        <f t="shared" si="4"/>
        <v>0.65967016491754127</v>
      </c>
      <c r="Q41" s="67">
        <v>183</v>
      </c>
      <c r="R41" s="67">
        <v>234</v>
      </c>
      <c r="S41" s="68">
        <f t="shared" si="55"/>
        <v>417</v>
      </c>
      <c r="T41" s="69">
        <f t="shared" si="16"/>
        <v>0.18318318318318319</v>
      </c>
      <c r="U41" s="69">
        <f t="shared" si="17"/>
        <v>0.23353293413173654</v>
      </c>
      <c r="V41" s="69">
        <f t="shared" si="18"/>
        <v>0.20839580209895053</v>
      </c>
      <c r="W41" s="76">
        <v>102</v>
      </c>
      <c r="X41" s="76">
        <v>144</v>
      </c>
      <c r="Y41" s="68">
        <f t="shared" si="59"/>
        <v>246</v>
      </c>
      <c r="Z41" s="10">
        <f t="shared" si="9"/>
        <v>0.1021021021021021</v>
      </c>
      <c r="AA41" s="10">
        <f t="shared" si="10"/>
        <v>0.1437125748502994</v>
      </c>
      <c r="AB41" s="10">
        <f t="shared" si="11"/>
        <v>0.12293853073463268</v>
      </c>
    </row>
    <row r="42" spans="1:28" s="43" customFormat="1" ht="28.5" customHeight="1" x14ac:dyDescent="0.2">
      <c r="A42" s="51" t="s">
        <v>35</v>
      </c>
      <c r="B42" s="25">
        <f>E42+K42+Q42</f>
        <v>0</v>
      </c>
      <c r="C42" s="25">
        <f t="shared" ref="C42" si="64">F42+L42+R42</f>
        <v>0</v>
      </c>
      <c r="D42" s="23">
        <f t="shared" si="63"/>
        <v>0</v>
      </c>
      <c r="E42" s="94">
        <v>0</v>
      </c>
      <c r="F42" s="94">
        <v>0</v>
      </c>
      <c r="G42" s="95">
        <f t="shared" si="47"/>
        <v>0</v>
      </c>
      <c r="H42" s="104" t="s">
        <v>131</v>
      </c>
      <c r="I42" s="104" t="s">
        <v>131</v>
      </c>
      <c r="J42" s="104" t="s">
        <v>131</v>
      </c>
      <c r="K42" s="94">
        <v>0</v>
      </c>
      <c r="L42" s="94">
        <v>0</v>
      </c>
      <c r="M42" s="95">
        <f t="shared" si="51"/>
        <v>0</v>
      </c>
      <c r="N42" s="104" t="s">
        <v>131</v>
      </c>
      <c r="O42" s="104" t="s">
        <v>131</v>
      </c>
      <c r="P42" s="104" t="s">
        <v>131</v>
      </c>
      <c r="Q42" s="94">
        <v>0</v>
      </c>
      <c r="R42" s="94">
        <v>0</v>
      </c>
      <c r="S42" s="95">
        <f t="shared" si="55"/>
        <v>0</v>
      </c>
      <c r="T42" s="104" t="s">
        <v>131</v>
      </c>
      <c r="U42" s="104" t="s">
        <v>131</v>
      </c>
      <c r="V42" s="104" t="s">
        <v>131</v>
      </c>
      <c r="W42" s="81">
        <v>0</v>
      </c>
      <c r="X42" s="81">
        <v>0</v>
      </c>
      <c r="Y42" s="95">
        <f t="shared" si="59"/>
        <v>0</v>
      </c>
      <c r="Z42" s="104" t="s">
        <v>131</v>
      </c>
      <c r="AA42" s="104" t="s">
        <v>131</v>
      </c>
      <c r="AB42" s="104" t="s">
        <v>131</v>
      </c>
    </row>
    <row r="43" spans="1:28" s="43" customFormat="1" ht="28.5" customHeight="1" x14ac:dyDescent="0.2">
      <c r="A43" s="51" t="s">
        <v>36</v>
      </c>
      <c r="B43" s="8">
        <v>619</v>
      </c>
      <c r="C43" s="8">
        <v>580</v>
      </c>
      <c r="D43" s="23">
        <f t="shared" si="63"/>
        <v>1199</v>
      </c>
      <c r="E43" s="67">
        <v>78</v>
      </c>
      <c r="F43" s="67">
        <v>66</v>
      </c>
      <c r="G43" s="95">
        <f t="shared" si="47"/>
        <v>144</v>
      </c>
      <c r="H43" s="69">
        <f>E43/B43</f>
        <v>0.12600969305331181</v>
      </c>
      <c r="I43" s="69">
        <f>F43/C43</f>
        <v>0.11379310344827587</v>
      </c>
      <c r="J43" s="69">
        <f t="shared" ref="J43:J79" si="65">G43/D43</f>
        <v>0.12010008340283569</v>
      </c>
      <c r="K43" s="67">
        <v>374</v>
      </c>
      <c r="L43" s="67">
        <v>317</v>
      </c>
      <c r="M43" s="95">
        <f t="shared" si="51"/>
        <v>691</v>
      </c>
      <c r="N43" s="69">
        <f t="shared" ref="N43:N79" si="66">K43/B43</f>
        <v>0.60420032310177707</v>
      </c>
      <c r="O43" s="69">
        <f t="shared" ref="O43:O79" si="67">L43/C43</f>
        <v>0.54655172413793107</v>
      </c>
      <c r="P43" s="69">
        <f t="shared" ref="P43:P79" si="68">M43/D43</f>
        <v>0.57631359466221854</v>
      </c>
      <c r="Q43" s="67">
        <v>167</v>
      </c>
      <c r="R43" s="67">
        <v>197</v>
      </c>
      <c r="S43" s="95">
        <f t="shared" si="55"/>
        <v>364</v>
      </c>
      <c r="T43" s="69">
        <f t="shared" ref="T43:T79" si="69">Q43/B43</f>
        <v>0.26978998384491115</v>
      </c>
      <c r="U43" s="69">
        <f t="shared" ref="U43:U79" si="70">R43/C43</f>
        <v>0.33965517241379312</v>
      </c>
      <c r="V43" s="69">
        <f t="shared" ref="V43:V79" si="71">S43/D43</f>
        <v>0.30358632193494578</v>
      </c>
      <c r="W43" s="76">
        <v>108</v>
      </c>
      <c r="X43" s="76">
        <v>110</v>
      </c>
      <c r="Y43" s="95">
        <f t="shared" si="59"/>
        <v>218</v>
      </c>
      <c r="Z43" s="10">
        <f t="shared" si="9"/>
        <v>0.17447495961227788</v>
      </c>
      <c r="AA43" s="10">
        <f t="shared" si="10"/>
        <v>0.18965517241379309</v>
      </c>
      <c r="AB43" s="10">
        <f t="shared" si="11"/>
        <v>0.18181818181818182</v>
      </c>
    </row>
    <row r="44" spans="1:28" s="43" customFormat="1" ht="28.5" customHeight="1" x14ac:dyDescent="0.2">
      <c r="A44" s="52" t="s">
        <v>37</v>
      </c>
      <c r="B44" s="22">
        <v>22</v>
      </c>
      <c r="C44" s="22">
        <v>11</v>
      </c>
      <c r="D44" s="23">
        <f>B44+C44</f>
        <v>33</v>
      </c>
      <c r="E44" s="87">
        <v>2</v>
      </c>
      <c r="F44" s="87">
        <v>0</v>
      </c>
      <c r="G44" s="88">
        <f t="shared" si="47"/>
        <v>2</v>
      </c>
      <c r="H44" s="89">
        <f t="shared" ref="H44:H81" si="72">E44/B44</f>
        <v>9.0909090909090912E-2</v>
      </c>
      <c r="I44" s="89">
        <f t="shared" ref="I44:I79" si="73">F44/C44</f>
        <v>0</v>
      </c>
      <c r="J44" s="89">
        <f t="shared" si="65"/>
        <v>6.0606060606060608E-2</v>
      </c>
      <c r="K44" s="87">
        <v>17</v>
      </c>
      <c r="L44" s="87">
        <v>5</v>
      </c>
      <c r="M44" s="88">
        <f t="shared" si="51"/>
        <v>22</v>
      </c>
      <c r="N44" s="89">
        <f t="shared" si="66"/>
        <v>0.77272727272727271</v>
      </c>
      <c r="O44" s="89">
        <f t="shared" si="67"/>
        <v>0.45454545454545453</v>
      </c>
      <c r="P44" s="89">
        <f t="shared" si="68"/>
        <v>0.66666666666666663</v>
      </c>
      <c r="Q44" s="87">
        <v>3</v>
      </c>
      <c r="R44" s="87">
        <v>6</v>
      </c>
      <c r="S44" s="88">
        <f t="shared" si="55"/>
        <v>9</v>
      </c>
      <c r="T44" s="89">
        <f>Q44/B44</f>
        <v>0.13636363636363635</v>
      </c>
      <c r="U44" s="89">
        <f>R44/C44</f>
        <v>0.54545454545454541</v>
      </c>
      <c r="V44" s="89">
        <f>S44/D44</f>
        <v>0.27272727272727271</v>
      </c>
      <c r="W44" s="77">
        <v>2</v>
      </c>
      <c r="X44" s="77">
        <v>5</v>
      </c>
      <c r="Y44" s="88">
        <f t="shared" si="59"/>
        <v>7</v>
      </c>
      <c r="Z44" s="24">
        <f t="shared" si="9"/>
        <v>9.0909090909090912E-2</v>
      </c>
      <c r="AA44" s="24">
        <f t="shared" si="10"/>
        <v>0.45454545454545453</v>
      </c>
      <c r="AB44" s="24">
        <f t="shared" si="11"/>
        <v>0.21212121212121213</v>
      </c>
    </row>
    <row r="45" spans="1:28" s="43" customFormat="1" ht="28.5" customHeight="1" x14ac:dyDescent="0.2">
      <c r="A45" s="61" t="s">
        <v>93</v>
      </c>
      <c r="B45" s="35">
        <f>B40+B41+B42+B43+B44</f>
        <v>1669</v>
      </c>
      <c r="C45" s="35">
        <f>C40+C41+C42+C43+C44</f>
        <v>1618</v>
      </c>
      <c r="D45" s="35">
        <f t="shared" ref="D45:D93" si="74">B45+C45</f>
        <v>3287</v>
      </c>
      <c r="E45" s="35">
        <f>E40+E41+E42+E43+E44</f>
        <v>211</v>
      </c>
      <c r="F45" s="35">
        <f>F40+F41+F42+F43+F44</f>
        <v>207</v>
      </c>
      <c r="G45" s="35">
        <f t="shared" si="47"/>
        <v>418</v>
      </c>
      <c r="H45" s="36">
        <f t="shared" si="72"/>
        <v>0.12642300778909527</v>
      </c>
      <c r="I45" s="36">
        <f t="shared" si="73"/>
        <v>0.12793572311495674</v>
      </c>
      <c r="J45" s="36">
        <f t="shared" si="65"/>
        <v>0.12716763005780346</v>
      </c>
      <c r="K45" s="35">
        <f>K40+K41+K42+K43+K44</f>
        <v>1095</v>
      </c>
      <c r="L45" s="35">
        <f>L40+L41+L42+L43+L44</f>
        <v>963</v>
      </c>
      <c r="M45" s="35">
        <f t="shared" si="51"/>
        <v>2058</v>
      </c>
      <c r="N45" s="36">
        <f>K45/B45</f>
        <v>0.65608148591971238</v>
      </c>
      <c r="O45" s="36">
        <f>L45/C45</f>
        <v>0.59517923362175529</v>
      </c>
      <c r="P45" s="36">
        <f>M45/D45</f>
        <v>0.62610282932765438</v>
      </c>
      <c r="Q45" s="35">
        <f>Q40+Q41+Q42+Q43+Q44</f>
        <v>363</v>
      </c>
      <c r="R45" s="35">
        <f>R40+R41+R42+R43+R44</f>
        <v>448</v>
      </c>
      <c r="S45" s="35">
        <f t="shared" si="55"/>
        <v>811</v>
      </c>
      <c r="T45" s="36">
        <f>Q45/B45</f>
        <v>0.21749550629119233</v>
      </c>
      <c r="U45" s="36">
        <f t="shared" si="70"/>
        <v>0.276885043263288</v>
      </c>
      <c r="V45" s="36">
        <f t="shared" si="71"/>
        <v>0.24672954061454214</v>
      </c>
      <c r="W45" s="35">
        <f>W40+W41+W42+W43+W44</f>
        <v>217</v>
      </c>
      <c r="X45" s="35">
        <f>X40+X41+X42+X43+X44</f>
        <v>264</v>
      </c>
      <c r="Y45" s="35">
        <f t="shared" si="59"/>
        <v>481</v>
      </c>
      <c r="Z45" s="36">
        <f t="shared" si="9"/>
        <v>0.13001797483523067</v>
      </c>
      <c r="AA45" s="36">
        <f t="shared" si="10"/>
        <v>0.16316440049443759</v>
      </c>
      <c r="AB45" s="36">
        <f t="shared" si="11"/>
        <v>0.14633404320048676</v>
      </c>
    </row>
    <row r="46" spans="1:28" s="43" customFormat="1" ht="28.5" customHeight="1" x14ac:dyDescent="0.2">
      <c r="A46" s="51" t="s">
        <v>38</v>
      </c>
      <c r="B46" s="8">
        <v>882</v>
      </c>
      <c r="C46" s="8">
        <v>817</v>
      </c>
      <c r="D46" s="23">
        <f t="shared" si="74"/>
        <v>1699</v>
      </c>
      <c r="E46" s="67">
        <v>89</v>
      </c>
      <c r="F46" s="67">
        <v>91</v>
      </c>
      <c r="G46" s="68">
        <f t="shared" si="22"/>
        <v>180</v>
      </c>
      <c r="H46" s="69">
        <f t="shared" si="72"/>
        <v>0.10090702947845805</v>
      </c>
      <c r="I46" s="69">
        <f t="shared" si="73"/>
        <v>0.11138310893512852</v>
      </c>
      <c r="J46" s="69">
        <f t="shared" si="65"/>
        <v>0.10594467333725721</v>
      </c>
      <c r="K46" s="67">
        <v>696</v>
      </c>
      <c r="L46" s="67">
        <v>620</v>
      </c>
      <c r="M46" s="68">
        <f t="shared" ref="M46:M75" si="75">K46+L46</f>
        <v>1316</v>
      </c>
      <c r="N46" s="69">
        <f t="shared" si="66"/>
        <v>0.78911564625850339</v>
      </c>
      <c r="O46" s="69">
        <f t="shared" si="67"/>
        <v>0.75887392900856798</v>
      </c>
      <c r="P46" s="69">
        <f t="shared" si="68"/>
        <v>0.77457327839905832</v>
      </c>
      <c r="Q46" s="67">
        <v>97</v>
      </c>
      <c r="R46" s="67">
        <v>106</v>
      </c>
      <c r="S46" s="68">
        <f t="shared" ref="S46:S75" si="76">Q46+R46</f>
        <v>203</v>
      </c>
      <c r="T46" s="69">
        <f t="shared" si="69"/>
        <v>0.10997732426303855</v>
      </c>
      <c r="U46" s="69">
        <f t="shared" si="70"/>
        <v>0.12974296205630356</v>
      </c>
      <c r="V46" s="69">
        <f t="shared" si="71"/>
        <v>0.11948204826368453</v>
      </c>
      <c r="W46" s="76">
        <v>53</v>
      </c>
      <c r="X46" s="76">
        <v>54</v>
      </c>
      <c r="Y46" s="83">
        <f t="shared" ref="Y46:Y75" si="77">W46+X46</f>
        <v>107</v>
      </c>
      <c r="Z46" s="69">
        <f t="shared" si="9"/>
        <v>6.0090702947845805E-2</v>
      </c>
      <c r="AA46" s="10">
        <f t="shared" si="10"/>
        <v>6.6095471236230108E-2</v>
      </c>
      <c r="AB46" s="10">
        <f t="shared" si="11"/>
        <v>6.2978222483814003E-2</v>
      </c>
    </row>
    <row r="47" spans="1:28" s="43" customFormat="1" ht="28.5" customHeight="1" x14ac:dyDescent="0.2">
      <c r="A47" s="51" t="s">
        <v>39</v>
      </c>
      <c r="B47" s="8">
        <v>291</v>
      </c>
      <c r="C47" s="8">
        <v>310</v>
      </c>
      <c r="D47" s="23">
        <f t="shared" si="74"/>
        <v>601</v>
      </c>
      <c r="E47" s="67">
        <v>18</v>
      </c>
      <c r="F47" s="67">
        <v>13</v>
      </c>
      <c r="G47" s="68">
        <f t="shared" si="22"/>
        <v>31</v>
      </c>
      <c r="H47" s="69">
        <f>E47/B47</f>
        <v>6.1855670103092786E-2</v>
      </c>
      <c r="I47" s="69">
        <f t="shared" si="73"/>
        <v>4.1935483870967745E-2</v>
      </c>
      <c r="J47" s="69">
        <f t="shared" si="65"/>
        <v>5.1580698835274545E-2</v>
      </c>
      <c r="K47" s="67">
        <v>136</v>
      </c>
      <c r="L47" s="67">
        <v>127</v>
      </c>
      <c r="M47" s="68">
        <f t="shared" si="75"/>
        <v>263</v>
      </c>
      <c r="N47" s="69">
        <f t="shared" si="66"/>
        <v>0.46735395189003437</v>
      </c>
      <c r="O47" s="69">
        <f t="shared" si="67"/>
        <v>0.4096774193548387</v>
      </c>
      <c r="P47" s="69">
        <f t="shared" si="68"/>
        <v>0.43760399334442596</v>
      </c>
      <c r="Q47" s="67">
        <v>137</v>
      </c>
      <c r="R47" s="67">
        <v>170</v>
      </c>
      <c r="S47" s="68">
        <f t="shared" si="76"/>
        <v>307</v>
      </c>
      <c r="T47" s="69">
        <f t="shared" ref="T47:V48" si="78">Q47/B47</f>
        <v>0.47079037800687284</v>
      </c>
      <c r="U47" s="69">
        <f t="shared" si="78"/>
        <v>0.54838709677419351</v>
      </c>
      <c r="V47" s="69">
        <f t="shared" si="78"/>
        <v>0.51081530782029949</v>
      </c>
      <c r="W47" s="76">
        <v>85</v>
      </c>
      <c r="X47" s="76">
        <v>106</v>
      </c>
      <c r="Y47" s="83">
        <f t="shared" si="77"/>
        <v>191</v>
      </c>
      <c r="Z47" s="69">
        <f t="shared" si="9"/>
        <v>0.29209621993127149</v>
      </c>
      <c r="AA47" s="10">
        <f t="shared" si="10"/>
        <v>0.34193548387096773</v>
      </c>
      <c r="AB47" s="10">
        <f t="shared" si="11"/>
        <v>0.31780366056572379</v>
      </c>
    </row>
    <row r="48" spans="1:28" s="43" customFormat="1" ht="28.5" customHeight="1" x14ac:dyDescent="0.2">
      <c r="A48" s="51" t="s">
        <v>40</v>
      </c>
      <c r="B48" s="8">
        <v>128</v>
      </c>
      <c r="C48" s="8">
        <v>136</v>
      </c>
      <c r="D48" s="23">
        <f t="shared" si="74"/>
        <v>264</v>
      </c>
      <c r="E48" s="67">
        <v>13</v>
      </c>
      <c r="F48" s="67">
        <v>16</v>
      </c>
      <c r="G48" s="68">
        <f t="shared" si="22"/>
        <v>29</v>
      </c>
      <c r="H48" s="69">
        <f>E48/B48</f>
        <v>0.1015625</v>
      </c>
      <c r="I48" s="69">
        <f t="shared" ref="I48" si="79">F48/C48</f>
        <v>0.11764705882352941</v>
      </c>
      <c r="J48" s="69">
        <f t="shared" ref="J48" si="80">G48/D48</f>
        <v>0.10984848484848485</v>
      </c>
      <c r="K48" s="67">
        <v>89</v>
      </c>
      <c r="L48" s="67">
        <v>90</v>
      </c>
      <c r="M48" s="68">
        <f>K48+L48</f>
        <v>179</v>
      </c>
      <c r="N48" s="69">
        <f t="shared" ref="N48" si="81">K48/B48</f>
        <v>0.6953125</v>
      </c>
      <c r="O48" s="69">
        <f t="shared" ref="O48" si="82">L48/C48</f>
        <v>0.66176470588235292</v>
      </c>
      <c r="P48" s="69">
        <f t="shared" ref="P48" si="83">M48/D48</f>
        <v>0.67803030303030298</v>
      </c>
      <c r="Q48" s="67">
        <v>26</v>
      </c>
      <c r="R48" s="67">
        <v>30</v>
      </c>
      <c r="S48" s="68">
        <f t="shared" si="76"/>
        <v>56</v>
      </c>
      <c r="T48" s="69">
        <f t="shared" si="78"/>
        <v>0.203125</v>
      </c>
      <c r="U48" s="69">
        <f t="shared" si="78"/>
        <v>0.22058823529411764</v>
      </c>
      <c r="V48" s="69">
        <f t="shared" si="78"/>
        <v>0.21212121212121213</v>
      </c>
      <c r="W48" s="76">
        <v>15</v>
      </c>
      <c r="X48" s="76">
        <v>23</v>
      </c>
      <c r="Y48" s="83">
        <f t="shared" si="77"/>
        <v>38</v>
      </c>
      <c r="Z48" s="69">
        <f>W48/B48</f>
        <v>0.1171875</v>
      </c>
      <c r="AA48" s="10">
        <f t="shared" si="10"/>
        <v>0.16911764705882354</v>
      </c>
      <c r="AB48" s="10">
        <f t="shared" si="11"/>
        <v>0.14393939393939395</v>
      </c>
    </row>
    <row r="49" spans="1:28" s="43" customFormat="1" ht="28.5" customHeight="1" x14ac:dyDescent="0.2">
      <c r="A49" s="51" t="s">
        <v>41</v>
      </c>
      <c r="B49" s="8">
        <v>155</v>
      </c>
      <c r="C49" s="8">
        <v>175</v>
      </c>
      <c r="D49" s="23">
        <f t="shared" si="74"/>
        <v>330</v>
      </c>
      <c r="E49" s="67">
        <v>16</v>
      </c>
      <c r="F49" s="67">
        <v>26</v>
      </c>
      <c r="G49" s="68">
        <f t="shared" si="22"/>
        <v>42</v>
      </c>
      <c r="H49" s="69">
        <f t="shared" si="72"/>
        <v>0.1032258064516129</v>
      </c>
      <c r="I49" s="69">
        <f t="shared" si="73"/>
        <v>0.14857142857142858</v>
      </c>
      <c r="J49" s="69">
        <f t="shared" si="65"/>
        <v>0.12727272727272726</v>
      </c>
      <c r="K49" s="67">
        <v>104</v>
      </c>
      <c r="L49" s="67">
        <v>102</v>
      </c>
      <c r="M49" s="68">
        <f t="shared" si="75"/>
        <v>206</v>
      </c>
      <c r="N49" s="69">
        <f t="shared" si="66"/>
        <v>0.67096774193548392</v>
      </c>
      <c r="O49" s="69">
        <f t="shared" si="67"/>
        <v>0.58285714285714285</v>
      </c>
      <c r="P49" s="69">
        <f t="shared" si="68"/>
        <v>0.62424242424242427</v>
      </c>
      <c r="Q49" s="67">
        <v>35</v>
      </c>
      <c r="R49" s="67">
        <v>47</v>
      </c>
      <c r="S49" s="68">
        <f t="shared" si="76"/>
        <v>82</v>
      </c>
      <c r="T49" s="69">
        <f t="shared" si="69"/>
        <v>0.22580645161290322</v>
      </c>
      <c r="U49" s="69">
        <f t="shared" si="70"/>
        <v>0.26857142857142857</v>
      </c>
      <c r="V49" s="69">
        <f t="shared" si="71"/>
        <v>0.24848484848484848</v>
      </c>
      <c r="W49" s="76">
        <v>17</v>
      </c>
      <c r="X49" s="76">
        <v>30</v>
      </c>
      <c r="Y49" s="83">
        <f t="shared" si="77"/>
        <v>47</v>
      </c>
      <c r="Z49" s="69">
        <f t="shared" si="9"/>
        <v>0.10967741935483871</v>
      </c>
      <c r="AA49" s="10">
        <f t="shared" si="10"/>
        <v>0.17142857142857143</v>
      </c>
      <c r="AB49" s="10">
        <f t="shared" si="11"/>
        <v>0.14242424242424243</v>
      </c>
    </row>
    <row r="50" spans="1:28" s="43" customFormat="1" ht="28.5" customHeight="1" x14ac:dyDescent="0.2">
      <c r="A50" s="52" t="s">
        <v>42</v>
      </c>
      <c r="B50" s="22">
        <v>168</v>
      </c>
      <c r="C50" s="22">
        <v>154</v>
      </c>
      <c r="D50" s="23">
        <f t="shared" si="74"/>
        <v>322</v>
      </c>
      <c r="E50" s="87">
        <v>18</v>
      </c>
      <c r="F50" s="87">
        <v>29</v>
      </c>
      <c r="G50" s="88">
        <f t="shared" si="22"/>
        <v>47</v>
      </c>
      <c r="H50" s="89">
        <f t="shared" si="72"/>
        <v>0.10714285714285714</v>
      </c>
      <c r="I50" s="89">
        <f t="shared" si="73"/>
        <v>0.18831168831168832</v>
      </c>
      <c r="J50" s="89">
        <f t="shared" si="65"/>
        <v>0.14596273291925466</v>
      </c>
      <c r="K50" s="87">
        <v>122</v>
      </c>
      <c r="L50" s="87">
        <v>96</v>
      </c>
      <c r="M50" s="88">
        <f t="shared" si="75"/>
        <v>218</v>
      </c>
      <c r="N50" s="89">
        <f t="shared" si="66"/>
        <v>0.72619047619047616</v>
      </c>
      <c r="O50" s="89">
        <f t="shared" si="67"/>
        <v>0.62337662337662336</v>
      </c>
      <c r="P50" s="89">
        <f t="shared" si="68"/>
        <v>0.67701863354037262</v>
      </c>
      <c r="Q50" s="87">
        <v>28</v>
      </c>
      <c r="R50" s="87">
        <v>29</v>
      </c>
      <c r="S50" s="88">
        <f t="shared" si="76"/>
        <v>57</v>
      </c>
      <c r="T50" s="89">
        <f t="shared" si="69"/>
        <v>0.16666666666666666</v>
      </c>
      <c r="U50" s="89">
        <f t="shared" si="70"/>
        <v>0.18831168831168832</v>
      </c>
      <c r="V50" s="89">
        <f t="shared" si="71"/>
        <v>0.17701863354037267</v>
      </c>
      <c r="W50" s="77">
        <v>13</v>
      </c>
      <c r="X50" s="77">
        <v>15</v>
      </c>
      <c r="Y50" s="86">
        <f t="shared" si="77"/>
        <v>28</v>
      </c>
      <c r="Z50" s="89">
        <f t="shared" si="9"/>
        <v>7.7380952380952384E-2</v>
      </c>
      <c r="AA50" s="24">
        <f t="shared" si="10"/>
        <v>9.7402597402597407E-2</v>
      </c>
      <c r="AB50" s="24">
        <f t="shared" si="11"/>
        <v>8.6956521739130432E-2</v>
      </c>
    </row>
    <row r="51" spans="1:28" s="43" customFormat="1" ht="28.5" customHeight="1" x14ac:dyDescent="0.2">
      <c r="A51" s="61" t="s">
        <v>97</v>
      </c>
      <c r="B51" s="35">
        <f>B46+B47+B48+B49+B50</f>
        <v>1624</v>
      </c>
      <c r="C51" s="35">
        <f t="shared" ref="C51:W51" si="84">C46+C47+C48+C49+C50</f>
        <v>1592</v>
      </c>
      <c r="D51" s="35">
        <f t="shared" si="84"/>
        <v>3216</v>
      </c>
      <c r="E51" s="35">
        <f>E46+E47+E48+E49+E50</f>
        <v>154</v>
      </c>
      <c r="F51" s="35">
        <f>F46+F47+F48+F49+F50</f>
        <v>175</v>
      </c>
      <c r="G51" s="35">
        <f>E51+F51</f>
        <v>329</v>
      </c>
      <c r="H51" s="36">
        <f t="shared" ref="H51" si="85">E51/B51</f>
        <v>9.4827586206896547E-2</v>
      </c>
      <c r="I51" s="36">
        <f t="shared" ref="I51" si="86">F51/C51</f>
        <v>0.10992462311557789</v>
      </c>
      <c r="J51" s="36">
        <f t="shared" ref="J51" si="87">G51/D51</f>
        <v>0.10230099502487562</v>
      </c>
      <c r="K51" s="35">
        <f>K46+K47+K48+K49+K50</f>
        <v>1147</v>
      </c>
      <c r="L51" s="35">
        <f>L46+L47+L48+L49+L50</f>
        <v>1035</v>
      </c>
      <c r="M51" s="35">
        <f>K51+L51</f>
        <v>2182</v>
      </c>
      <c r="N51" s="36">
        <f>K51/B51</f>
        <v>0.70628078817733986</v>
      </c>
      <c r="O51" s="36">
        <f>L51/C51</f>
        <v>0.65012562814070352</v>
      </c>
      <c r="P51" s="36">
        <f>M51/D51</f>
        <v>0.67848258706467657</v>
      </c>
      <c r="Q51" s="35">
        <f t="shared" si="84"/>
        <v>323</v>
      </c>
      <c r="R51" s="35">
        <f>R46+R47+R48+R49+R50</f>
        <v>382</v>
      </c>
      <c r="S51" s="35">
        <f>Q51+R51</f>
        <v>705</v>
      </c>
      <c r="T51" s="36">
        <f>Q51/B51</f>
        <v>0.19889162561576354</v>
      </c>
      <c r="U51" s="36">
        <f t="shared" ref="U51" si="88">R51/C51</f>
        <v>0.2399497487437186</v>
      </c>
      <c r="V51" s="36">
        <f t="shared" ref="V51" si="89">S51/D51</f>
        <v>0.21921641791044777</v>
      </c>
      <c r="W51" s="35">
        <f t="shared" si="84"/>
        <v>183</v>
      </c>
      <c r="X51" s="35">
        <f>X46+X47+X48+X49+X50</f>
        <v>228</v>
      </c>
      <c r="Y51" s="35">
        <f>W51+X51</f>
        <v>411</v>
      </c>
      <c r="Z51" s="36">
        <f t="shared" ref="Z51" si="90">W51/B51</f>
        <v>0.11268472906403941</v>
      </c>
      <c r="AA51" s="36">
        <f t="shared" ref="AA51" si="91">X51/C51</f>
        <v>0.14321608040201006</v>
      </c>
      <c r="AB51" s="36">
        <f t="shared" ref="AB51" si="92">Y51/D51</f>
        <v>0.12779850746268656</v>
      </c>
    </row>
    <row r="52" spans="1:28" s="43" customFormat="1" ht="28.5" customHeight="1" x14ac:dyDescent="0.2">
      <c r="A52" s="62" t="s">
        <v>43</v>
      </c>
      <c r="B52" s="56" t="s">
        <v>122</v>
      </c>
      <c r="C52" s="56" t="s">
        <v>122</v>
      </c>
      <c r="D52" s="56" t="s">
        <v>122</v>
      </c>
      <c r="E52" s="56" t="s">
        <v>122</v>
      </c>
      <c r="F52" s="56" t="s">
        <v>122</v>
      </c>
      <c r="G52" s="56" t="s">
        <v>122</v>
      </c>
      <c r="H52" s="56" t="s">
        <v>122</v>
      </c>
      <c r="I52" s="56" t="s">
        <v>122</v>
      </c>
      <c r="J52" s="56" t="s">
        <v>122</v>
      </c>
      <c r="K52" s="56" t="s">
        <v>122</v>
      </c>
      <c r="L52" s="56" t="s">
        <v>122</v>
      </c>
      <c r="M52" s="56" t="s">
        <v>122</v>
      </c>
      <c r="N52" s="56" t="s">
        <v>122</v>
      </c>
      <c r="O52" s="56" t="s">
        <v>122</v>
      </c>
      <c r="P52" s="56" t="s">
        <v>122</v>
      </c>
      <c r="Q52" s="56" t="s">
        <v>122</v>
      </c>
      <c r="R52" s="56" t="s">
        <v>122</v>
      </c>
      <c r="S52" s="56" t="s">
        <v>122</v>
      </c>
      <c r="T52" s="56" t="s">
        <v>122</v>
      </c>
      <c r="U52" s="56" t="s">
        <v>122</v>
      </c>
      <c r="V52" s="56" t="s">
        <v>122</v>
      </c>
      <c r="W52" s="56" t="s">
        <v>122</v>
      </c>
      <c r="X52" s="56" t="s">
        <v>122</v>
      </c>
      <c r="Y52" s="56" t="s">
        <v>122</v>
      </c>
      <c r="Z52" s="56" t="s">
        <v>122</v>
      </c>
      <c r="AA52" s="56" t="s">
        <v>122</v>
      </c>
      <c r="AB52" s="56" t="s">
        <v>122</v>
      </c>
    </row>
    <row r="53" spans="1:28" s="43" customFormat="1" ht="28.5" customHeight="1" x14ac:dyDescent="0.2">
      <c r="A53" s="51" t="s">
        <v>44</v>
      </c>
      <c r="B53" s="8">
        <v>1038</v>
      </c>
      <c r="C53" s="8">
        <v>972</v>
      </c>
      <c r="D53" s="119">
        <f>B53+C53</f>
        <v>2010</v>
      </c>
      <c r="E53" s="67">
        <v>154</v>
      </c>
      <c r="F53" s="67">
        <v>112</v>
      </c>
      <c r="G53" s="119">
        <f t="shared" ref="G53:G58" si="93">E53+F53</f>
        <v>266</v>
      </c>
      <c r="H53" s="69">
        <f t="shared" si="72"/>
        <v>0.14836223506743737</v>
      </c>
      <c r="I53" s="69">
        <f t="shared" si="73"/>
        <v>0.11522633744855967</v>
      </c>
      <c r="J53" s="69">
        <f t="shared" si="65"/>
        <v>0.13233830845771144</v>
      </c>
      <c r="K53" s="67">
        <v>659</v>
      </c>
      <c r="L53" s="67">
        <v>602</v>
      </c>
      <c r="M53" s="119">
        <f t="shared" ref="M53:M58" si="94">K53+L53</f>
        <v>1261</v>
      </c>
      <c r="N53" s="69">
        <f t="shared" si="66"/>
        <v>0.63487475915221581</v>
      </c>
      <c r="O53" s="69">
        <f t="shared" si="67"/>
        <v>0.61934156378600824</v>
      </c>
      <c r="P53" s="69">
        <f t="shared" si="68"/>
        <v>0.62736318407960201</v>
      </c>
      <c r="Q53" s="67">
        <v>225</v>
      </c>
      <c r="R53" s="67">
        <v>258</v>
      </c>
      <c r="S53" s="119">
        <f t="shared" ref="S53:S58" si="95">Q53+R53</f>
        <v>483</v>
      </c>
      <c r="T53" s="69">
        <f t="shared" si="69"/>
        <v>0.21676300578034682</v>
      </c>
      <c r="U53" s="69">
        <f t="shared" si="70"/>
        <v>0.26543209876543211</v>
      </c>
      <c r="V53" s="69">
        <f t="shared" si="71"/>
        <v>0.24029850746268658</v>
      </c>
      <c r="W53" s="125">
        <v>136</v>
      </c>
      <c r="X53" s="125">
        <v>166</v>
      </c>
      <c r="Y53" s="119">
        <f t="shared" ref="Y53:Y58" si="96">W53+X53</f>
        <v>302</v>
      </c>
      <c r="Z53" s="10">
        <f t="shared" si="9"/>
        <v>0.13102119460500963</v>
      </c>
      <c r="AA53" s="10">
        <f t="shared" si="10"/>
        <v>0.17078189300411523</v>
      </c>
      <c r="AB53" s="10">
        <f t="shared" si="11"/>
        <v>0.15024875621890546</v>
      </c>
    </row>
    <row r="54" spans="1:28" s="43" customFormat="1" ht="28.5" customHeight="1" x14ac:dyDescent="0.2">
      <c r="A54" s="51" t="s">
        <v>45</v>
      </c>
      <c r="B54" s="8">
        <v>1364</v>
      </c>
      <c r="C54" s="8">
        <v>1244</v>
      </c>
      <c r="D54" s="119">
        <f t="shared" ref="D54:D58" si="97">B54+C54</f>
        <v>2608</v>
      </c>
      <c r="E54" s="67">
        <v>160</v>
      </c>
      <c r="F54" s="67">
        <v>134</v>
      </c>
      <c r="G54" s="119">
        <f t="shared" si="93"/>
        <v>294</v>
      </c>
      <c r="H54" s="69">
        <f t="shared" si="72"/>
        <v>0.11730205278592376</v>
      </c>
      <c r="I54" s="69">
        <f t="shared" si="73"/>
        <v>0.10771704180064309</v>
      </c>
      <c r="J54" s="69">
        <f t="shared" si="65"/>
        <v>0.11273006134969325</v>
      </c>
      <c r="K54" s="67">
        <v>935</v>
      </c>
      <c r="L54" s="67">
        <v>814</v>
      </c>
      <c r="M54" s="119">
        <f t="shared" si="94"/>
        <v>1749</v>
      </c>
      <c r="N54" s="69">
        <f t="shared" si="66"/>
        <v>0.68548387096774188</v>
      </c>
      <c r="O54" s="69">
        <f t="shared" si="67"/>
        <v>0.65434083601286175</v>
      </c>
      <c r="P54" s="69">
        <f t="shared" si="68"/>
        <v>0.67062883435582821</v>
      </c>
      <c r="Q54" s="67">
        <v>269</v>
      </c>
      <c r="R54" s="67">
        <v>296</v>
      </c>
      <c r="S54" s="119">
        <f t="shared" si="95"/>
        <v>565</v>
      </c>
      <c r="T54" s="69">
        <f t="shared" si="69"/>
        <v>0.1972140762463343</v>
      </c>
      <c r="U54" s="69">
        <f t="shared" si="70"/>
        <v>0.23794212218649519</v>
      </c>
      <c r="V54" s="69">
        <f t="shared" si="71"/>
        <v>0.21664110429447853</v>
      </c>
      <c r="W54" s="125">
        <v>117</v>
      </c>
      <c r="X54" s="125">
        <v>145</v>
      </c>
      <c r="Y54" s="119">
        <f t="shared" si="96"/>
        <v>262</v>
      </c>
      <c r="Z54" s="10">
        <f t="shared" si="9"/>
        <v>8.5777126099706738E-2</v>
      </c>
      <c r="AA54" s="10">
        <f t="shared" si="10"/>
        <v>0.11655948553054662</v>
      </c>
      <c r="AB54" s="10">
        <f t="shared" si="11"/>
        <v>0.10046012269938651</v>
      </c>
    </row>
    <row r="55" spans="1:28" s="43" customFormat="1" ht="28.5" customHeight="1" x14ac:dyDescent="0.2">
      <c r="A55" s="51" t="s">
        <v>46</v>
      </c>
      <c r="B55" s="8">
        <v>643</v>
      </c>
      <c r="C55" s="8">
        <v>594</v>
      </c>
      <c r="D55" s="119">
        <f t="shared" si="97"/>
        <v>1237</v>
      </c>
      <c r="E55" s="67">
        <v>86</v>
      </c>
      <c r="F55" s="67">
        <v>96</v>
      </c>
      <c r="G55" s="119">
        <f t="shared" si="93"/>
        <v>182</v>
      </c>
      <c r="H55" s="69">
        <f t="shared" si="72"/>
        <v>0.13374805598755832</v>
      </c>
      <c r="I55" s="69">
        <f t="shared" si="73"/>
        <v>0.16161616161616163</v>
      </c>
      <c r="J55" s="69">
        <f t="shared" si="65"/>
        <v>0.1471301535974131</v>
      </c>
      <c r="K55" s="67">
        <v>383</v>
      </c>
      <c r="L55" s="67">
        <v>335</v>
      </c>
      <c r="M55" s="119">
        <f t="shared" si="94"/>
        <v>718</v>
      </c>
      <c r="N55" s="69">
        <f t="shared" si="66"/>
        <v>0.5956454121306376</v>
      </c>
      <c r="O55" s="69">
        <f t="shared" si="67"/>
        <v>0.56397306397306401</v>
      </c>
      <c r="P55" s="69">
        <f t="shared" si="68"/>
        <v>0.58043654001616818</v>
      </c>
      <c r="Q55" s="67">
        <v>174</v>
      </c>
      <c r="R55" s="67">
        <v>163</v>
      </c>
      <c r="S55" s="119">
        <f t="shared" si="95"/>
        <v>337</v>
      </c>
      <c r="T55" s="69">
        <f t="shared" si="69"/>
        <v>0.27060653188180406</v>
      </c>
      <c r="U55" s="69">
        <f t="shared" si="70"/>
        <v>0.27441077441077444</v>
      </c>
      <c r="V55" s="69">
        <f t="shared" si="71"/>
        <v>0.27243330638641877</v>
      </c>
      <c r="W55" s="125">
        <v>86</v>
      </c>
      <c r="X55" s="125">
        <v>100</v>
      </c>
      <c r="Y55" s="119">
        <f t="shared" si="96"/>
        <v>186</v>
      </c>
      <c r="Z55" s="10">
        <f t="shared" si="9"/>
        <v>0.13374805598755832</v>
      </c>
      <c r="AA55" s="10">
        <f t="shared" si="10"/>
        <v>0.16835016835016836</v>
      </c>
      <c r="AB55" s="10">
        <f t="shared" si="11"/>
        <v>0.15036378334680678</v>
      </c>
    </row>
    <row r="56" spans="1:28" s="43" customFormat="1" ht="28.5" customHeight="1" x14ac:dyDescent="0.2">
      <c r="A56" s="51" t="s">
        <v>47</v>
      </c>
      <c r="B56" s="8">
        <v>1224</v>
      </c>
      <c r="C56" s="8">
        <v>1240</v>
      </c>
      <c r="D56" s="119">
        <f t="shared" si="97"/>
        <v>2464</v>
      </c>
      <c r="E56" s="67">
        <v>168</v>
      </c>
      <c r="F56" s="67">
        <v>168</v>
      </c>
      <c r="G56" s="119">
        <f t="shared" si="93"/>
        <v>336</v>
      </c>
      <c r="H56" s="69">
        <f t="shared" si="72"/>
        <v>0.13725490196078433</v>
      </c>
      <c r="I56" s="69">
        <f t="shared" si="73"/>
        <v>0.13548387096774195</v>
      </c>
      <c r="J56" s="69">
        <f t="shared" si="65"/>
        <v>0.13636363636363635</v>
      </c>
      <c r="K56" s="67">
        <v>773</v>
      </c>
      <c r="L56" s="67">
        <v>712</v>
      </c>
      <c r="M56" s="119">
        <f t="shared" si="94"/>
        <v>1485</v>
      </c>
      <c r="N56" s="69">
        <f t="shared" si="66"/>
        <v>0.63153594771241828</v>
      </c>
      <c r="O56" s="69">
        <f t="shared" si="67"/>
        <v>0.5741935483870968</v>
      </c>
      <c r="P56" s="69">
        <f t="shared" si="68"/>
        <v>0.6026785714285714</v>
      </c>
      <c r="Q56" s="67">
        <v>283</v>
      </c>
      <c r="R56" s="67">
        <v>360</v>
      </c>
      <c r="S56" s="119">
        <f t="shared" si="95"/>
        <v>643</v>
      </c>
      <c r="T56" s="69">
        <f t="shared" si="69"/>
        <v>0.2312091503267974</v>
      </c>
      <c r="U56" s="69">
        <f t="shared" si="70"/>
        <v>0.29032258064516131</v>
      </c>
      <c r="V56" s="69">
        <f t="shared" si="71"/>
        <v>0.26095779220779219</v>
      </c>
      <c r="W56" s="125">
        <v>165</v>
      </c>
      <c r="X56" s="125">
        <v>244</v>
      </c>
      <c r="Y56" s="119">
        <f t="shared" si="96"/>
        <v>409</v>
      </c>
      <c r="Z56" s="10">
        <f t="shared" si="9"/>
        <v>0.13480392156862744</v>
      </c>
      <c r="AA56" s="10">
        <f t="shared" si="10"/>
        <v>0.1967741935483871</v>
      </c>
      <c r="AB56" s="10">
        <f t="shared" si="11"/>
        <v>0.16599025974025974</v>
      </c>
    </row>
    <row r="57" spans="1:28" s="43" customFormat="1" ht="28.5" customHeight="1" x14ac:dyDescent="0.2">
      <c r="A57" s="51" t="s">
        <v>48</v>
      </c>
      <c r="B57" s="8">
        <v>1217</v>
      </c>
      <c r="C57" s="8">
        <v>1297</v>
      </c>
      <c r="D57" s="119">
        <f t="shared" si="97"/>
        <v>2514</v>
      </c>
      <c r="E57" s="67">
        <v>156</v>
      </c>
      <c r="F57" s="67">
        <v>121</v>
      </c>
      <c r="G57" s="119">
        <f t="shared" si="93"/>
        <v>277</v>
      </c>
      <c r="H57" s="69">
        <f t="shared" si="72"/>
        <v>0.12818405916187345</v>
      </c>
      <c r="I57" s="69">
        <f t="shared" si="73"/>
        <v>9.3292212798766386E-2</v>
      </c>
      <c r="J57" s="69">
        <f t="shared" si="65"/>
        <v>0.1101829753381066</v>
      </c>
      <c r="K57" s="67">
        <v>631</v>
      </c>
      <c r="L57" s="67">
        <v>616</v>
      </c>
      <c r="M57" s="119">
        <f t="shared" si="94"/>
        <v>1247</v>
      </c>
      <c r="N57" s="69">
        <f t="shared" si="66"/>
        <v>0.51848808545603942</v>
      </c>
      <c r="O57" s="69">
        <f t="shared" si="67"/>
        <v>0.47494217424826524</v>
      </c>
      <c r="P57" s="69">
        <f t="shared" si="68"/>
        <v>0.49602227525855208</v>
      </c>
      <c r="Q57" s="67">
        <v>430</v>
      </c>
      <c r="R57" s="67">
        <v>560</v>
      </c>
      <c r="S57" s="119">
        <f t="shared" si="95"/>
        <v>990</v>
      </c>
      <c r="T57" s="69">
        <f>Q57/B57</f>
        <v>0.35332785538208711</v>
      </c>
      <c r="U57" s="69">
        <f>R57/C57</f>
        <v>0.43176561295296839</v>
      </c>
      <c r="V57" s="69">
        <f>S57/D57</f>
        <v>0.3937947494033413</v>
      </c>
      <c r="W57" s="125">
        <v>320</v>
      </c>
      <c r="X57" s="125">
        <v>419</v>
      </c>
      <c r="Y57" s="119">
        <f t="shared" si="96"/>
        <v>739</v>
      </c>
      <c r="Z57" s="10">
        <f t="shared" si="9"/>
        <v>0.26294165981922762</v>
      </c>
      <c r="AA57" s="10">
        <f t="shared" si="10"/>
        <v>0.32305319969159602</v>
      </c>
      <c r="AB57" s="10">
        <f t="shared" si="11"/>
        <v>0.2939538583929992</v>
      </c>
    </row>
    <row r="58" spans="1:28" s="43" customFormat="1" ht="28.5" customHeight="1" x14ac:dyDescent="0.2">
      <c r="A58" s="60" t="s">
        <v>49</v>
      </c>
      <c r="B58" s="11">
        <v>1059</v>
      </c>
      <c r="C58" s="11">
        <v>1052</v>
      </c>
      <c r="D58" s="120">
        <f t="shared" si="97"/>
        <v>2111</v>
      </c>
      <c r="E58" s="70">
        <v>117</v>
      </c>
      <c r="F58" s="70">
        <v>110</v>
      </c>
      <c r="G58" s="120">
        <f t="shared" si="93"/>
        <v>227</v>
      </c>
      <c r="H58" s="72">
        <f t="shared" si="72"/>
        <v>0.11048158640226628</v>
      </c>
      <c r="I58" s="72">
        <f t="shared" si="73"/>
        <v>0.10456273764258556</v>
      </c>
      <c r="J58" s="72">
        <f t="shared" si="65"/>
        <v>0.10753197536712458</v>
      </c>
      <c r="K58" s="70">
        <v>633</v>
      </c>
      <c r="L58" s="70">
        <v>555</v>
      </c>
      <c r="M58" s="120">
        <f t="shared" si="94"/>
        <v>1188</v>
      </c>
      <c r="N58" s="72">
        <f t="shared" si="66"/>
        <v>0.59773371104815864</v>
      </c>
      <c r="O58" s="72">
        <f t="shared" si="67"/>
        <v>0.52756653992395441</v>
      </c>
      <c r="P58" s="72">
        <f t="shared" si="68"/>
        <v>0.56276646139270492</v>
      </c>
      <c r="Q58" s="70">
        <v>309</v>
      </c>
      <c r="R58" s="70">
        <v>387</v>
      </c>
      <c r="S58" s="120">
        <f t="shared" si="95"/>
        <v>696</v>
      </c>
      <c r="T58" s="72">
        <f t="shared" si="69"/>
        <v>0.29178470254957506</v>
      </c>
      <c r="U58" s="72">
        <f t="shared" si="70"/>
        <v>0.36787072243346008</v>
      </c>
      <c r="V58" s="72">
        <f t="shared" si="71"/>
        <v>0.32970156324017053</v>
      </c>
      <c r="W58" s="126">
        <v>193</v>
      </c>
      <c r="X58" s="126">
        <v>245</v>
      </c>
      <c r="Y58" s="120">
        <f t="shared" si="96"/>
        <v>438</v>
      </c>
      <c r="Z58" s="13">
        <f t="shared" si="9"/>
        <v>0.182247403210576</v>
      </c>
      <c r="AA58" s="13">
        <f t="shared" si="10"/>
        <v>0.23288973384030418</v>
      </c>
      <c r="AB58" s="13">
        <f t="shared" si="11"/>
        <v>0.20748460445286593</v>
      </c>
    </row>
    <row r="59" spans="1:28" s="43" customFormat="1" ht="28.5" customHeight="1" x14ac:dyDescent="0.2">
      <c r="A59" s="61" t="s">
        <v>98</v>
      </c>
      <c r="B59" s="35">
        <f>B53+B54+B55+B56+B57+B58</f>
        <v>6545</v>
      </c>
      <c r="C59" s="35">
        <f>C53+C54+C55+C56+C57+C58</f>
        <v>6399</v>
      </c>
      <c r="D59" s="35">
        <f>B59+C59</f>
        <v>12944</v>
      </c>
      <c r="E59" s="35">
        <f>E53+E54+E55+E56+E57+E58</f>
        <v>841</v>
      </c>
      <c r="F59" s="35">
        <f>F53+F54+F55+F56+F57+F58</f>
        <v>741</v>
      </c>
      <c r="G59" s="35">
        <f>E59+F59</f>
        <v>1582</v>
      </c>
      <c r="H59" s="36">
        <f>E59/B59</f>
        <v>0.12849503437738732</v>
      </c>
      <c r="I59" s="36">
        <f t="shared" si="73"/>
        <v>0.11579934364744492</v>
      </c>
      <c r="J59" s="36">
        <f t="shared" si="65"/>
        <v>0.12221878862793573</v>
      </c>
      <c r="K59" s="35">
        <f>K53+K54+K55+K56+K57+K58</f>
        <v>4014</v>
      </c>
      <c r="L59" s="35">
        <f>L53+L54+L55+L56+L57+L58</f>
        <v>3634</v>
      </c>
      <c r="M59" s="35">
        <f>K59+L59</f>
        <v>7648</v>
      </c>
      <c r="N59" s="36">
        <f>K59/B59</f>
        <v>0.61329258976317802</v>
      </c>
      <c r="O59" s="36">
        <f>L59/C59</f>
        <v>0.5679012345679012</v>
      </c>
      <c r="P59" s="36">
        <f>M59/D59</f>
        <v>0.59085290482076636</v>
      </c>
      <c r="Q59" s="35">
        <f>Q53+Q54+Q55+Q56+Q57+Q58</f>
        <v>1690</v>
      </c>
      <c r="R59" s="35">
        <f>R53+R54+R55+R56+R57+R58</f>
        <v>2024</v>
      </c>
      <c r="S59" s="35">
        <f>Q59+R59</f>
        <v>3714</v>
      </c>
      <c r="T59" s="36">
        <f t="shared" si="69"/>
        <v>0.25821237585943468</v>
      </c>
      <c r="U59" s="36">
        <f t="shared" si="70"/>
        <v>0.31629942178465387</v>
      </c>
      <c r="V59" s="36">
        <f t="shared" si="71"/>
        <v>0.28692830655129792</v>
      </c>
      <c r="W59" s="35">
        <f>W53+W54+W55+W56+W57+W58</f>
        <v>1017</v>
      </c>
      <c r="X59" s="35">
        <f>X53+X54+X55+X56+X57+X58</f>
        <v>1319</v>
      </c>
      <c r="Y59" s="35">
        <f>W59+X59</f>
        <v>2336</v>
      </c>
      <c r="Z59" s="36">
        <f t="shared" si="9"/>
        <v>0.15538579067990832</v>
      </c>
      <c r="AA59" s="36">
        <f t="shared" si="10"/>
        <v>0.2061259571808095</v>
      </c>
      <c r="AB59" s="36">
        <f t="shared" si="11"/>
        <v>0.18046971569839307</v>
      </c>
    </row>
    <row r="60" spans="1:28" s="43" customFormat="1" ht="28.5" customHeight="1" x14ac:dyDescent="0.2">
      <c r="A60" s="53" t="s">
        <v>132</v>
      </c>
      <c r="B60" s="25">
        <v>641</v>
      </c>
      <c r="C60" s="25">
        <v>671</v>
      </c>
      <c r="D60" s="26">
        <f>B60+C60</f>
        <v>1312</v>
      </c>
      <c r="E60" s="94">
        <v>48</v>
      </c>
      <c r="F60" s="94">
        <v>57</v>
      </c>
      <c r="G60" s="95">
        <f t="shared" ref="G60:G65" si="98">E60+F60</f>
        <v>105</v>
      </c>
      <c r="H60" s="100">
        <f t="shared" ref="H60:H65" si="99">E60/B60</f>
        <v>7.4882995319812795E-2</v>
      </c>
      <c r="I60" s="100">
        <f>F60/C60</f>
        <v>8.4947839046199708E-2</v>
      </c>
      <c r="J60" s="100">
        <f t="shared" ref="J60:J66" si="100">G60/D60</f>
        <v>8.003048780487805E-2</v>
      </c>
      <c r="K60" s="94">
        <v>454</v>
      </c>
      <c r="L60" s="94">
        <v>462</v>
      </c>
      <c r="M60" s="95">
        <f t="shared" ref="M60:M65" si="101">K60+L60</f>
        <v>916</v>
      </c>
      <c r="N60" s="100">
        <f t="shared" ref="N60:N65" si="102">K60/B60</f>
        <v>0.70826833073322937</v>
      </c>
      <c r="O60" s="100">
        <f t="shared" ref="O60:O65" si="103">L60/C60</f>
        <v>0.68852459016393441</v>
      </c>
      <c r="P60" s="100">
        <f t="shared" ref="P60:P65" si="104">M60/D60</f>
        <v>0.69817073170731703</v>
      </c>
      <c r="Q60" s="94">
        <v>139</v>
      </c>
      <c r="R60" s="94">
        <v>152</v>
      </c>
      <c r="S60" s="95">
        <f t="shared" ref="S60:S65" si="105">Q60+R60</f>
        <v>291</v>
      </c>
      <c r="T60" s="100">
        <f t="shared" ref="T60:T66" si="106">Q60/B60</f>
        <v>0.21684867394695787</v>
      </c>
      <c r="U60" s="100">
        <f t="shared" ref="U60:U66" si="107">R60/C60</f>
        <v>0.22652757078986588</v>
      </c>
      <c r="V60" s="100">
        <f t="shared" ref="V60:V66" si="108">S60/D60</f>
        <v>0.22179878048780488</v>
      </c>
      <c r="W60" s="81">
        <v>62</v>
      </c>
      <c r="X60" s="81">
        <v>77</v>
      </c>
      <c r="Y60" s="82">
        <f t="shared" ref="Y60:Y65" si="109">W60+X60</f>
        <v>139</v>
      </c>
      <c r="Z60" s="27">
        <f t="shared" si="9"/>
        <v>9.6723868954758194E-2</v>
      </c>
      <c r="AA60" s="27">
        <f t="shared" si="10"/>
        <v>0.11475409836065574</v>
      </c>
      <c r="AB60" s="27">
        <f t="shared" si="11"/>
        <v>0.10594512195121951</v>
      </c>
    </row>
    <row r="61" spans="1:28" s="43" customFormat="1" ht="28.5" customHeight="1" x14ac:dyDescent="0.2">
      <c r="A61" s="53" t="s">
        <v>133</v>
      </c>
      <c r="B61" s="8">
        <v>857</v>
      </c>
      <c r="C61" s="8">
        <v>838</v>
      </c>
      <c r="D61" s="9">
        <f t="shared" ref="D61:D66" si="110">B61+C61</f>
        <v>1695</v>
      </c>
      <c r="E61" s="67">
        <v>85</v>
      </c>
      <c r="F61" s="67">
        <v>86</v>
      </c>
      <c r="G61" s="68">
        <f t="shared" si="98"/>
        <v>171</v>
      </c>
      <c r="H61" s="69">
        <f t="shared" si="99"/>
        <v>9.9183197199533252E-2</v>
      </c>
      <c r="I61" s="69">
        <f t="shared" ref="I61:I66" si="111">F61/C61</f>
        <v>0.1026252983293556</v>
      </c>
      <c r="J61" s="69">
        <f t="shared" si="100"/>
        <v>0.10088495575221239</v>
      </c>
      <c r="K61" s="67">
        <v>647</v>
      </c>
      <c r="L61" s="67">
        <v>580</v>
      </c>
      <c r="M61" s="68">
        <f t="shared" si="101"/>
        <v>1227</v>
      </c>
      <c r="N61" s="69">
        <f t="shared" si="102"/>
        <v>0.75495915985997664</v>
      </c>
      <c r="O61" s="69">
        <f t="shared" si="103"/>
        <v>0.69212410501193322</v>
      </c>
      <c r="P61" s="69">
        <f t="shared" si="104"/>
        <v>0.72389380530973446</v>
      </c>
      <c r="Q61" s="67">
        <v>125</v>
      </c>
      <c r="R61" s="67">
        <v>172</v>
      </c>
      <c r="S61" s="68">
        <f t="shared" si="105"/>
        <v>297</v>
      </c>
      <c r="T61" s="69">
        <f t="shared" si="106"/>
        <v>0.14585764294049008</v>
      </c>
      <c r="U61" s="69">
        <f t="shared" si="107"/>
        <v>0.2052505966587112</v>
      </c>
      <c r="V61" s="69">
        <f t="shared" si="108"/>
        <v>0.17522123893805311</v>
      </c>
      <c r="W61" s="76">
        <v>53</v>
      </c>
      <c r="X61" s="76">
        <v>91</v>
      </c>
      <c r="Y61" s="83">
        <f t="shared" si="109"/>
        <v>144</v>
      </c>
      <c r="Z61" s="10">
        <f t="shared" si="9"/>
        <v>6.1843640606767794E-2</v>
      </c>
      <c r="AA61" s="10">
        <f t="shared" si="10"/>
        <v>0.10859188544152745</v>
      </c>
      <c r="AB61" s="10">
        <f t="shared" si="11"/>
        <v>8.4955752212389379E-2</v>
      </c>
    </row>
    <row r="62" spans="1:28" s="43" customFormat="1" ht="28.5" customHeight="1" x14ac:dyDescent="0.2">
      <c r="A62" s="53" t="s">
        <v>134</v>
      </c>
      <c r="B62" s="8">
        <v>435</v>
      </c>
      <c r="C62" s="8">
        <v>426</v>
      </c>
      <c r="D62" s="9">
        <f t="shared" si="110"/>
        <v>861</v>
      </c>
      <c r="E62" s="67">
        <v>51</v>
      </c>
      <c r="F62" s="67">
        <v>58</v>
      </c>
      <c r="G62" s="68">
        <f t="shared" si="98"/>
        <v>109</v>
      </c>
      <c r="H62" s="69">
        <f t="shared" si="99"/>
        <v>0.11724137931034483</v>
      </c>
      <c r="I62" s="69">
        <f t="shared" si="111"/>
        <v>0.13615023474178403</v>
      </c>
      <c r="J62" s="69">
        <f t="shared" si="100"/>
        <v>0.12659698025551683</v>
      </c>
      <c r="K62" s="67">
        <v>330</v>
      </c>
      <c r="L62" s="67">
        <v>310</v>
      </c>
      <c r="M62" s="68">
        <f t="shared" si="101"/>
        <v>640</v>
      </c>
      <c r="N62" s="69">
        <f t="shared" si="102"/>
        <v>0.75862068965517238</v>
      </c>
      <c r="O62" s="69">
        <f t="shared" si="103"/>
        <v>0.72769953051643188</v>
      </c>
      <c r="P62" s="69">
        <f t="shared" si="104"/>
        <v>0.74332171893147503</v>
      </c>
      <c r="Q62" s="67">
        <v>54</v>
      </c>
      <c r="R62" s="67">
        <v>58</v>
      </c>
      <c r="S62" s="68">
        <f t="shared" si="105"/>
        <v>112</v>
      </c>
      <c r="T62" s="69">
        <f t="shared" si="106"/>
        <v>0.12413793103448276</v>
      </c>
      <c r="U62" s="69">
        <f t="shared" si="107"/>
        <v>0.13615023474178403</v>
      </c>
      <c r="V62" s="69">
        <f t="shared" si="108"/>
        <v>0.13008130081300814</v>
      </c>
      <c r="W62" s="76">
        <v>26</v>
      </c>
      <c r="X62" s="76">
        <v>31</v>
      </c>
      <c r="Y62" s="83">
        <f t="shared" si="109"/>
        <v>57</v>
      </c>
      <c r="Z62" s="10">
        <f t="shared" si="9"/>
        <v>5.9770114942528735E-2</v>
      </c>
      <c r="AA62" s="10">
        <f t="shared" si="10"/>
        <v>7.2769953051643188E-2</v>
      </c>
      <c r="AB62" s="10">
        <f t="shared" si="11"/>
        <v>6.6202090592334492E-2</v>
      </c>
    </row>
    <row r="63" spans="1:28" s="43" customFormat="1" ht="28.5" customHeight="1" x14ac:dyDescent="0.2">
      <c r="A63" s="53" t="s">
        <v>135</v>
      </c>
      <c r="B63" s="8">
        <v>741</v>
      </c>
      <c r="C63" s="8">
        <v>784</v>
      </c>
      <c r="D63" s="9">
        <f t="shared" si="110"/>
        <v>1525</v>
      </c>
      <c r="E63" s="67">
        <v>50</v>
      </c>
      <c r="F63" s="67">
        <v>43</v>
      </c>
      <c r="G63" s="68">
        <f t="shared" si="98"/>
        <v>93</v>
      </c>
      <c r="H63" s="69">
        <f t="shared" si="99"/>
        <v>6.7476383265856948E-2</v>
      </c>
      <c r="I63" s="69">
        <f t="shared" si="111"/>
        <v>5.4846938775510203E-2</v>
      </c>
      <c r="J63" s="69">
        <f t="shared" si="100"/>
        <v>6.098360655737705E-2</v>
      </c>
      <c r="K63" s="67">
        <v>408</v>
      </c>
      <c r="L63" s="67">
        <v>388</v>
      </c>
      <c r="M63" s="68">
        <f t="shared" si="101"/>
        <v>796</v>
      </c>
      <c r="N63" s="69">
        <f t="shared" si="102"/>
        <v>0.55060728744939269</v>
      </c>
      <c r="O63" s="69">
        <f t="shared" si="103"/>
        <v>0.49489795918367346</v>
      </c>
      <c r="P63" s="69">
        <f t="shared" si="104"/>
        <v>0.52196721311475414</v>
      </c>
      <c r="Q63" s="67">
        <v>283</v>
      </c>
      <c r="R63" s="67">
        <v>353</v>
      </c>
      <c r="S63" s="68">
        <f t="shared" si="105"/>
        <v>636</v>
      </c>
      <c r="T63" s="69">
        <f t="shared" si="106"/>
        <v>0.38191632928475033</v>
      </c>
      <c r="U63" s="69">
        <f t="shared" si="107"/>
        <v>0.45025510204081631</v>
      </c>
      <c r="V63" s="69">
        <f t="shared" si="108"/>
        <v>0.41704918032786886</v>
      </c>
      <c r="W63" s="76">
        <v>210</v>
      </c>
      <c r="X63" s="76">
        <v>233</v>
      </c>
      <c r="Y63" s="83">
        <f t="shared" si="109"/>
        <v>443</v>
      </c>
      <c r="Z63" s="10">
        <f t="shared" si="9"/>
        <v>0.2834008097165992</v>
      </c>
      <c r="AA63" s="10">
        <f t="shared" si="10"/>
        <v>0.29719387755102039</v>
      </c>
      <c r="AB63" s="10">
        <f t="shared" si="11"/>
        <v>0.29049180327868851</v>
      </c>
    </row>
    <row r="64" spans="1:28" s="43" customFormat="1" ht="28.5" customHeight="1" x14ac:dyDescent="0.2">
      <c r="A64" s="53" t="s">
        <v>136</v>
      </c>
      <c r="B64" s="8">
        <v>828</v>
      </c>
      <c r="C64" s="8">
        <v>799</v>
      </c>
      <c r="D64" s="9">
        <f t="shared" si="110"/>
        <v>1627</v>
      </c>
      <c r="E64" s="67">
        <v>198</v>
      </c>
      <c r="F64" s="67">
        <v>169</v>
      </c>
      <c r="G64" s="68">
        <f t="shared" si="98"/>
        <v>367</v>
      </c>
      <c r="H64" s="69">
        <f t="shared" si="99"/>
        <v>0.2391304347826087</v>
      </c>
      <c r="I64" s="69">
        <f t="shared" si="111"/>
        <v>0.21151439299123906</v>
      </c>
      <c r="J64" s="69">
        <f t="shared" si="100"/>
        <v>0.22556853103872157</v>
      </c>
      <c r="K64" s="67">
        <v>568</v>
      </c>
      <c r="L64" s="67">
        <v>543</v>
      </c>
      <c r="M64" s="68">
        <f t="shared" si="101"/>
        <v>1111</v>
      </c>
      <c r="N64" s="69">
        <f t="shared" si="102"/>
        <v>0.68599033816425126</v>
      </c>
      <c r="O64" s="69">
        <f t="shared" si="103"/>
        <v>0.67959949937421782</v>
      </c>
      <c r="P64" s="69">
        <f t="shared" si="104"/>
        <v>0.68285187461585739</v>
      </c>
      <c r="Q64" s="67">
        <v>62</v>
      </c>
      <c r="R64" s="67">
        <v>87</v>
      </c>
      <c r="S64" s="68">
        <f t="shared" si="105"/>
        <v>149</v>
      </c>
      <c r="T64" s="69">
        <f t="shared" si="106"/>
        <v>7.4879227053140096E-2</v>
      </c>
      <c r="U64" s="69">
        <f t="shared" si="107"/>
        <v>0.10888610763454318</v>
      </c>
      <c r="V64" s="69">
        <f t="shared" si="108"/>
        <v>9.1579594345421025E-2</v>
      </c>
      <c r="W64" s="76">
        <v>34</v>
      </c>
      <c r="X64" s="76">
        <v>55</v>
      </c>
      <c r="Y64" s="83">
        <f t="shared" si="109"/>
        <v>89</v>
      </c>
      <c r="Z64" s="10">
        <f t="shared" si="9"/>
        <v>4.1062801932367152E-2</v>
      </c>
      <c r="AA64" s="10">
        <f t="shared" si="10"/>
        <v>6.8836045056320405E-2</v>
      </c>
      <c r="AB64" s="10">
        <f t="shared" si="11"/>
        <v>5.4701905347264906E-2</v>
      </c>
    </row>
    <row r="65" spans="1:28" s="43" customFormat="1" ht="28.5" customHeight="1" x14ac:dyDescent="0.2">
      <c r="A65" s="53" t="s">
        <v>137</v>
      </c>
      <c r="B65" s="11">
        <v>387</v>
      </c>
      <c r="C65" s="11">
        <v>422</v>
      </c>
      <c r="D65" s="12">
        <f t="shared" si="110"/>
        <v>809</v>
      </c>
      <c r="E65" s="70">
        <v>19</v>
      </c>
      <c r="F65" s="70">
        <v>19</v>
      </c>
      <c r="G65" s="71">
        <f t="shared" si="98"/>
        <v>38</v>
      </c>
      <c r="H65" s="72">
        <f t="shared" si="99"/>
        <v>4.909560723514212E-2</v>
      </c>
      <c r="I65" s="72">
        <f t="shared" si="111"/>
        <v>4.5023696682464455E-2</v>
      </c>
      <c r="J65" s="122">
        <f t="shared" si="100"/>
        <v>4.6971569839307788E-2</v>
      </c>
      <c r="K65" s="123">
        <v>215</v>
      </c>
      <c r="L65" s="121">
        <v>228</v>
      </c>
      <c r="M65" s="71">
        <f t="shared" si="101"/>
        <v>443</v>
      </c>
      <c r="N65" s="72">
        <f t="shared" si="102"/>
        <v>0.55555555555555558</v>
      </c>
      <c r="O65" s="72">
        <f t="shared" si="103"/>
        <v>0.54028436018957349</v>
      </c>
      <c r="P65" s="72">
        <f t="shared" si="104"/>
        <v>0.54758961681087759</v>
      </c>
      <c r="Q65" s="70">
        <v>153</v>
      </c>
      <c r="R65" s="70">
        <v>175</v>
      </c>
      <c r="S65" s="71">
        <f t="shared" si="105"/>
        <v>328</v>
      </c>
      <c r="T65" s="72">
        <f t="shared" si="106"/>
        <v>0.39534883720930231</v>
      </c>
      <c r="U65" s="72">
        <f t="shared" si="107"/>
        <v>0.41469194312796209</v>
      </c>
      <c r="V65" s="72">
        <f t="shared" si="108"/>
        <v>0.40543881334981458</v>
      </c>
      <c r="W65" s="77">
        <v>68</v>
      </c>
      <c r="X65" s="77">
        <v>81</v>
      </c>
      <c r="Y65" s="86">
        <f t="shared" si="109"/>
        <v>149</v>
      </c>
      <c r="Z65" s="13">
        <f t="shared" si="9"/>
        <v>0.17571059431524547</v>
      </c>
      <c r="AA65" s="13">
        <f t="shared" si="10"/>
        <v>0.19194312796208532</v>
      </c>
      <c r="AB65" s="13">
        <f t="shared" si="11"/>
        <v>0.18417799752781211</v>
      </c>
    </row>
    <row r="66" spans="1:28" s="43" customFormat="1" ht="28.5" customHeight="1" x14ac:dyDescent="0.2">
      <c r="A66" s="61" t="s">
        <v>138</v>
      </c>
      <c r="B66" s="35">
        <f>B60+B61+B62+B63+B64+B65</f>
        <v>3889</v>
      </c>
      <c r="C66" s="35">
        <f>C60+C61+C62+C63+C64+C65</f>
        <v>3940</v>
      </c>
      <c r="D66" s="37">
        <f t="shared" si="110"/>
        <v>7829</v>
      </c>
      <c r="E66" s="35">
        <f>E60+E61+E62+E63+E64+E65</f>
        <v>451</v>
      </c>
      <c r="F66" s="35">
        <f>F60+F61+F62+F63+F64+F65</f>
        <v>432</v>
      </c>
      <c r="G66" s="37">
        <f>E66+F66</f>
        <v>883</v>
      </c>
      <c r="H66" s="36">
        <f>E66/B66</f>
        <v>0.11596811519670866</v>
      </c>
      <c r="I66" s="36">
        <f t="shared" si="111"/>
        <v>0.10964467005076142</v>
      </c>
      <c r="J66" s="36">
        <f t="shared" si="100"/>
        <v>0.11278579639800741</v>
      </c>
      <c r="K66" s="35">
        <f>K60+K61+K62+K63+K64+K65</f>
        <v>2622</v>
      </c>
      <c r="L66" s="35">
        <f>L60+L61+L62+L63+L64+L65</f>
        <v>2511</v>
      </c>
      <c r="M66" s="37">
        <f>K66+L66</f>
        <v>5133</v>
      </c>
      <c r="N66" s="36">
        <f>K66/B66</f>
        <v>0.67420930830547698</v>
      </c>
      <c r="O66" s="36">
        <f>L66/C66</f>
        <v>0.6373096446700508</v>
      </c>
      <c r="P66" s="36">
        <f>M66/D66</f>
        <v>0.65563928981990038</v>
      </c>
      <c r="Q66" s="35">
        <f>Q60+Q61+Q62+Q63+Q64+Q65</f>
        <v>816</v>
      </c>
      <c r="R66" s="35">
        <f>R60+R61+R62+R63+R64+R65</f>
        <v>997</v>
      </c>
      <c r="S66" s="37">
        <f>Q66+R66</f>
        <v>1813</v>
      </c>
      <c r="T66" s="36">
        <f t="shared" si="106"/>
        <v>0.20982257649781436</v>
      </c>
      <c r="U66" s="36">
        <f t="shared" si="107"/>
        <v>0.2530456852791878</v>
      </c>
      <c r="V66" s="36">
        <f t="shared" si="108"/>
        <v>0.23157491378209222</v>
      </c>
      <c r="W66" s="35">
        <f>W60+W61+W62+W63+W64+W65</f>
        <v>453</v>
      </c>
      <c r="X66" s="35">
        <f>X60+X61+X62+X63+X64+X65</f>
        <v>568</v>
      </c>
      <c r="Y66" s="35">
        <f>W66+X66</f>
        <v>1021</v>
      </c>
      <c r="Z66" s="36">
        <f t="shared" ref="Z66" si="112">W66/B66</f>
        <v>0.11648238621753665</v>
      </c>
      <c r="AA66" s="36">
        <f t="shared" ref="AA66" si="113">X66/C66</f>
        <v>0.14416243654822336</v>
      </c>
      <c r="AB66" s="36">
        <f t="shared" ref="AB66" si="114">Y66/D66</f>
        <v>0.13041256865500064</v>
      </c>
    </row>
    <row r="67" spans="1:28" s="43" customFormat="1" ht="28.5" customHeight="1" x14ac:dyDescent="0.2">
      <c r="A67" s="53" t="s">
        <v>50</v>
      </c>
      <c r="B67" s="25">
        <v>1095</v>
      </c>
      <c r="C67" s="25">
        <v>1011</v>
      </c>
      <c r="D67" s="26">
        <f t="shared" si="74"/>
        <v>2106</v>
      </c>
      <c r="E67" s="94">
        <v>109</v>
      </c>
      <c r="F67" s="94">
        <v>94</v>
      </c>
      <c r="G67" s="95">
        <f t="shared" si="22"/>
        <v>203</v>
      </c>
      <c r="H67" s="100">
        <f t="shared" si="72"/>
        <v>9.9543378995433793E-2</v>
      </c>
      <c r="I67" s="100">
        <f t="shared" si="73"/>
        <v>9.2977250247279916E-2</v>
      </c>
      <c r="J67" s="100">
        <f t="shared" si="65"/>
        <v>9.6391263057929721E-2</v>
      </c>
      <c r="K67" s="94">
        <v>730</v>
      </c>
      <c r="L67" s="94">
        <v>586</v>
      </c>
      <c r="M67" s="95">
        <f t="shared" si="75"/>
        <v>1316</v>
      </c>
      <c r="N67" s="100">
        <f t="shared" si="66"/>
        <v>0.66666666666666663</v>
      </c>
      <c r="O67" s="100">
        <f t="shared" si="67"/>
        <v>0.57962413452027695</v>
      </c>
      <c r="P67" s="100">
        <f t="shared" si="68"/>
        <v>0.62488129154795824</v>
      </c>
      <c r="Q67" s="94">
        <v>256</v>
      </c>
      <c r="R67" s="94">
        <v>331</v>
      </c>
      <c r="S67" s="95">
        <f t="shared" si="76"/>
        <v>587</v>
      </c>
      <c r="T67" s="100">
        <f t="shared" si="69"/>
        <v>0.23378995433789954</v>
      </c>
      <c r="U67" s="100">
        <f t="shared" si="70"/>
        <v>0.32739861523244312</v>
      </c>
      <c r="V67" s="100">
        <f t="shared" si="71"/>
        <v>0.27872744539411204</v>
      </c>
      <c r="W67" s="81">
        <v>133</v>
      </c>
      <c r="X67" s="81">
        <v>197</v>
      </c>
      <c r="Y67" s="82">
        <f t="shared" si="77"/>
        <v>330</v>
      </c>
      <c r="Z67" s="27">
        <f t="shared" ref="Z67:AB72" si="115">W67/B67</f>
        <v>0.12146118721461187</v>
      </c>
      <c r="AA67" s="27">
        <f t="shared" si="115"/>
        <v>0.19485657764589515</v>
      </c>
      <c r="AB67" s="27">
        <f t="shared" si="115"/>
        <v>0.15669515669515668</v>
      </c>
    </row>
    <row r="68" spans="1:28" s="43" customFormat="1" ht="28.5" customHeight="1" x14ac:dyDescent="0.2">
      <c r="A68" s="51" t="s">
        <v>51</v>
      </c>
      <c r="B68" s="8">
        <v>1506</v>
      </c>
      <c r="C68" s="8">
        <v>1502</v>
      </c>
      <c r="D68" s="9">
        <f t="shared" si="74"/>
        <v>3008</v>
      </c>
      <c r="E68" s="67">
        <v>115</v>
      </c>
      <c r="F68" s="67">
        <v>123</v>
      </c>
      <c r="G68" s="68">
        <f t="shared" si="22"/>
        <v>238</v>
      </c>
      <c r="H68" s="69">
        <f t="shared" si="72"/>
        <v>7.6361221779548474E-2</v>
      </c>
      <c r="I68" s="69">
        <f t="shared" si="73"/>
        <v>8.1890812250332887E-2</v>
      </c>
      <c r="J68" s="69">
        <f t="shared" si="65"/>
        <v>7.9122340425531915E-2</v>
      </c>
      <c r="K68" s="67">
        <v>1068</v>
      </c>
      <c r="L68" s="67">
        <v>952</v>
      </c>
      <c r="M68" s="68">
        <f t="shared" si="75"/>
        <v>2020</v>
      </c>
      <c r="N68" s="69">
        <f t="shared" si="66"/>
        <v>0.70916334661354585</v>
      </c>
      <c r="O68" s="69">
        <f t="shared" si="67"/>
        <v>0.63382157123834881</v>
      </c>
      <c r="P68" s="69">
        <f t="shared" si="68"/>
        <v>0.67154255319148937</v>
      </c>
      <c r="Q68" s="67">
        <v>323</v>
      </c>
      <c r="R68" s="67">
        <v>427</v>
      </c>
      <c r="S68" s="68">
        <f t="shared" si="76"/>
        <v>750</v>
      </c>
      <c r="T68" s="69">
        <f t="shared" si="69"/>
        <v>0.21447543160690571</v>
      </c>
      <c r="U68" s="69">
        <f t="shared" si="70"/>
        <v>0.28428761651131823</v>
      </c>
      <c r="V68" s="69">
        <f t="shared" si="71"/>
        <v>0.24933510638297873</v>
      </c>
      <c r="W68" s="76">
        <v>163</v>
      </c>
      <c r="X68" s="76">
        <v>258</v>
      </c>
      <c r="Y68" s="83">
        <f t="shared" si="77"/>
        <v>421</v>
      </c>
      <c r="Z68" s="10">
        <f t="shared" si="115"/>
        <v>0.10823373173970784</v>
      </c>
      <c r="AA68" s="10">
        <f t="shared" si="115"/>
        <v>0.17177097203728361</v>
      </c>
      <c r="AB68" s="10">
        <f t="shared" si="115"/>
        <v>0.13996010638297873</v>
      </c>
    </row>
    <row r="69" spans="1:28" s="43" customFormat="1" ht="28.5" customHeight="1" x14ac:dyDescent="0.2">
      <c r="A69" s="51" t="s">
        <v>52</v>
      </c>
      <c r="B69" s="8">
        <v>608</v>
      </c>
      <c r="C69" s="8">
        <v>636</v>
      </c>
      <c r="D69" s="9">
        <f t="shared" si="74"/>
        <v>1244</v>
      </c>
      <c r="E69" s="67">
        <v>53</v>
      </c>
      <c r="F69" s="67">
        <v>43</v>
      </c>
      <c r="G69" s="68">
        <f t="shared" si="22"/>
        <v>96</v>
      </c>
      <c r="H69" s="69">
        <f t="shared" si="72"/>
        <v>8.7171052631578941E-2</v>
      </c>
      <c r="I69" s="69">
        <f t="shared" si="73"/>
        <v>6.761006289308176E-2</v>
      </c>
      <c r="J69" s="69">
        <f t="shared" si="65"/>
        <v>7.7170418006430874E-2</v>
      </c>
      <c r="K69" s="67">
        <v>420</v>
      </c>
      <c r="L69" s="67">
        <v>380</v>
      </c>
      <c r="M69" s="68">
        <f t="shared" si="75"/>
        <v>800</v>
      </c>
      <c r="N69" s="69">
        <f t="shared" si="66"/>
        <v>0.69078947368421051</v>
      </c>
      <c r="O69" s="69">
        <f t="shared" si="67"/>
        <v>0.59748427672955973</v>
      </c>
      <c r="P69" s="69">
        <f t="shared" si="68"/>
        <v>0.64308681672025725</v>
      </c>
      <c r="Q69" s="67">
        <v>135</v>
      </c>
      <c r="R69" s="67">
        <v>213</v>
      </c>
      <c r="S69" s="68">
        <f t="shared" si="76"/>
        <v>348</v>
      </c>
      <c r="T69" s="69">
        <f t="shared" si="69"/>
        <v>0.22203947368421054</v>
      </c>
      <c r="U69" s="69">
        <f t="shared" si="70"/>
        <v>0.33490566037735847</v>
      </c>
      <c r="V69" s="69">
        <f t="shared" si="71"/>
        <v>0.27974276527331188</v>
      </c>
      <c r="W69" s="76">
        <v>70</v>
      </c>
      <c r="X69" s="76">
        <v>140</v>
      </c>
      <c r="Y69" s="83">
        <f t="shared" si="77"/>
        <v>210</v>
      </c>
      <c r="Z69" s="10">
        <f t="shared" si="115"/>
        <v>0.11513157894736842</v>
      </c>
      <c r="AA69" s="10">
        <f t="shared" si="115"/>
        <v>0.22012578616352202</v>
      </c>
      <c r="AB69" s="10">
        <f t="shared" si="115"/>
        <v>0.16881028938906753</v>
      </c>
    </row>
    <row r="70" spans="1:28" s="43" customFormat="1" ht="28.5" customHeight="1" x14ac:dyDescent="0.2">
      <c r="A70" s="51" t="s">
        <v>53</v>
      </c>
      <c r="B70" s="8">
        <v>1472</v>
      </c>
      <c r="C70" s="8">
        <v>1530</v>
      </c>
      <c r="D70" s="9">
        <f t="shared" si="74"/>
        <v>3002</v>
      </c>
      <c r="E70" s="67">
        <v>109</v>
      </c>
      <c r="F70" s="67">
        <v>134</v>
      </c>
      <c r="G70" s="68">
        <f t="shared" si="22"/>
        <v>243</v>
      </c>
      <c r="H70" s="69">
        <f t="shared" si="72"/>
        <v>7.4048913043478257E-2</v>
      </c>
      <c r="I70" s="69">
        <f t="shared" si="73"/>
        <v>8.7581699346405223E-2</v>
      </c>
      <c r="J70" s="69">
        <f t="shared" si="65"/>
        <v>8.094603597601599E-2</v>
      </c>
      <c r="K70" s="67">
        <v>1093</v>
      </c>
      <c r="L70" s="67">
        <v>1032</v>
      </c>
      <c r="M70" s="68">
        <f t="shared" si="75"/>
        <v>2125</v>
      </c>
      <c r="N70" s="69">
        <f t="shared" si="66"/>
        <v>0.74252717391304346</v>
      </c>
      <c r="O70" s="69">
        <f t="shared" si="67"/>
        <v>0.67450980392156867</v>
      </c>
      <c r="P70" s="69">
        <f t="shared" si="68"/>
        <v>0.70786142571618915</v>
      </c>
      <c r="Q70" s="67">
        <v>270</v>
      </c>
      <c r="R70" s="67">
        <v>364</v>
      </c>
      <c r="S70" s="68">
        <f t="shared" si="76"/>
        <v>634</v>
      </c>
      <c r="T70" s="69">
        <f t="shared" si="69"/>
        <v>0.18342391304347827</v>
      </c>
      <c r="U70" s="69">
        <f t="shared" si="70"/>
        <v>0.23790849673202613</v>
      </c>
      <c r="V70" s="69">
        <f t="shared" si="71"/>
        <v>0.2111925383077948</v>
      </c>
      <c r="W70" s="76">
        <v>152</v>
      </c>
      <c r="X70" s="76">
        <v>206</v>
      </c>
      <c r="Y70" s="83">
        <f t="shared" si="77"/>
        <v>358</v>
      </c>
      <c r="Z70" s="10">
        <f t="shared" si="115"/>
        <v>0.10326086956521739</v>
      </c>
      <c r="AA70" s="10">
        <f t="shared" si="115"/>
        <v>0.13464052287581699</v>
      </c>
      <c r="AB70" s="10">
        <f t="shared" si="115"/>
        <v>0.11925383077948035</v>
      </c>
    </row>
    <row r="71" spans="1:28" s="43" customFormat="1" ht="28.5" customHeight="1" x14ac:dyDescent="0.2">
      <c r="A71" s="51" t="s">
        <v>54</v>
      </c>
      <c r="B71" s="8">
        <v>1279</v>
      </c>
      <c r="C71" s="8">
        <v>1270</v>
      </c>
      <c r="D71" s="9">
        <f t="shared" si="74"/>
        <v>2549</v>
      </c>
      <c r="E71" s="67">
        <v>105</v>
      </c>
      <c r="F71" s="67">
        <v>103</v>
      </c>
      <c r="G71" s="68">
        <f t="shared" si="22"/>
        <v>208</v>
      </c>
      <c r="H71" s="69">
        <f t="shared" si="72"/>
        <v>8.2095387021110244E-2</v>
      </c>
      <c r="I71" s="69">
        <f t="shared" si="73"/>
        <v>8.1102362204724415E-2</v>
      </c>
      <c r="J71" s="69">
        <f t="shared" si="65"/>
        <v>8.1600627697136136E-2</v>
      </c>
      <c r="K71" s="67">
        <v>852</v>
      </c>
      <c r="L71" s="67">
        <v>813</v>
      </c>
      <c r="M71" s="68">
        <f t="shared" si="75"/>
        <v>1665</v>
      </c>
      <c r="N71" s="69">
        <f t="shared" si="66"/>
        <v>0.66614542611415173</v>
      </c>
      <c r="O71" s="69">
        <f t="shared" si="67"/>
        <v>0.64015748031496067</v>
      </c>
      <c r="P71" s="69">
        <f t="shared" si="68"/>
        <v>0.65319733228717147</v>
      </c>
      <c r="Q71" s="67">
        <v>322</v>
      </c>
      <c r="R71" s="67">
        <v>354</v>
      </c>
      <c r="S71" s="68">
        <f t="shared" si="76"/>
        <v>676</v>
      </c>
      <c r="T71" s="69">
        <f t="shared" si="69"/>
        <v>0.25175918686473808</v>
      </c>
      <c r="U71" s="69">
        <f t="shared" si="70"/>
        <v>0.27874015748031494</v>
      </c>
      <c r="V71" s="69">
        <f t="shared" si="71"/>
        <v>0.26520204001569242</v>
      </c>
      <c r="W71" s="76">
        <v>168</v>
      </c>
      <c r="X71" s="76">
        <v>215</v>
      </c>
      <c r="Y71" s="83">
        <f t="shared" si="77"/>
        <v>383</v>
      </c>
      <c r="Z71" s="10">
        <f t="shared" si="115"/>
        <v>0.13135261923377639</v>
      </c>
      <c r="AA71" s="10">
        <f t="shared" si="115"/>
        <v>0.16929133858267717</v>
      </c>
      <c r="AB71" s="10">
        <f t="shared" si="115"/>
        <v>0.15025500196155356</v>
      </c>
    </row>
    <row r="72" spans="1:28" s="43" customFormat="1" ht="28.5" customHeight="1" x14ac:dyDescent="0.2">
      <c r="A72" s="60" t="s">
        <v>55</v>
      </c>
      <c r="B72" s="11">
        <v>1318</v>
      </c>
      <c r="C72" s="11">
        <v>1339</v>
      </c>
      <c r="D72" s="12">
        <f t="shared" si="74"/>
        <v>2657</v>
      </c>
      <c r="E72" s="70">
        <v>113</v>
      </c>
      <c r="F72" s="70">
        <v>118</v>
      </c>
      <c r="G72" s="71">
        <f t="shared" si="22"/>
        <v>231</v>
      </c>
      <c r="H72" s="72">
        <f t="shared" si="72"/>
        <v>8.5735963581183613E-2</v>
      </c>
      <c r="I72" s="72">
        <f t="shared" si="73"/>
        <v>8.8125466766243471E-2</v>
      </c>
      <c r="J72" s="72">
        <f t="shared" si="65"/>
        <v>8.6940158073014681E-2</v>
      </c>
      <c r="K72" s="70">
        <v>919</v>
      </c>
      <c r="L72" s="70">
        <v>860</v>
      </c>
      <c r="M72" s="71">
        <f t="shared" si="75"/>
        <v>1779</v>
      </c>
      <c r="N72" s="72">
        <f t="shared" si="66"/>
        <v>0.69726858877086495</v>
      </c>
      <c r="O72" s="72">
        <f t="shared" si="67"/>
        <v>0.64227035100821506</v>
      </c>
      <c r="P72" s="72">
        <f t="shared" si="68"/>
        <v>0.66955212645841178</v>
      </c>
      <c r="Q72" s="70">
        <v>286</v>
      </c>
      <c r="R72" s="70">
        <v>361</v>
      </c>
      <c r="S72" s="71">
        <f t="shared" si="76"/>
        <v>647</v>
      </c>
      <c r="T72" s="72">
        <f t="shared" si="69"/>
        <v>0.21699544764795145</v>
      </c>
      <c r="U72" s="72">
        <f t="shared" si="70"/>
        <v>0.26960418222554144</v>
      </c>
      <c r="V72" s="72">
        <f t="shared" si="71"/>
        <v>0.24350771546857358</v>
      </c>
      <c r="W72" s="77">
        <v>150</v>
      </c>
      <c r="X72" s="77">
        <v>239</v>
      </c>
      <c r="Y72" s="86">
        <f t="shared" si="77"/>
        <v>389</v>
      </c>
      <c r="Z72" s="13">
        <f t="shared" si="115"/>
        <v>0.11380880121396054</v>
      </c>
      <c r="AA72" s="13">
        <f t="shared" si="115"/>
        <v>0.17849141150112025</v>
      </c>
      <c r="AB72" s="13">
        <f t="shared" si="115"/>
        <v>0.14640572073767408</v>
      </c>
    </row>
    <row r="73" spans="1:28" s="43" customFormat="1" ht="28.5" customHeight="1" x14ac:dyDescent="0.2">
      <c r="A73" s="61" t="s">
        <v>100</v>
      </c>
      <c r="B73" s="35">
        <f>B67+B68+B69+B70+B71+B72</f>
        <v>7278</v>
      </c>
      <c r="C73" s="35">
        <f>C67+C68+C69+C70+C71+C72</f>
        <v>7288</v>
      </c>
      <c r="D73" s="37">
        <f t="shared" si="74"/>
        <v>14566</v>
      </c>
      <c r="E73" s="35">
        <f>E67+E68+E69+E70+E71+E72</f>
        <v>604</v>
      </c>
      <c r="F73" s="35">
        <f>F67+F68+F69+F70+F71+F72</f>
        <v>615</v>
      </c>
      <c r="G73" s="37">
        <f>E73+F73</f>
        <v>1219</v>
      </c>
      <c r="H73" s="36">
        <f t="shared" si="72"/>
        <v>8.2989832371530639E-2</v>
      </c>
      <c r="I73" s="36">
        <f t="shared" si="73"/>
        <v>8.4385290889132825E-2</v>
      </c>
      <c r="J73" s="36">
        <f>G73/D73</f>
        <v>8.3688040642592332E-2</v>
      </c>
      <c r="K73" s="35">
        <f>K67+K68+K69+K70+K71+K72</f>
        <v>5082</v>
      </c>
      <c r="L73" s="35">
        <f>L67+L68+L69+L70+L71+L72</f>
        <v>4623</v>
      </c>
      <c r="M73" s="37">
        <f>K73+L73</f>
        <v>9705</v>
      </c>
      <c r="N73" s="36">
        <f>K73/B73</f>
        <v>0.69826875515251441</v>
      </c>
      <c r="O73" s="36">
        <f>L73/C73</f>
        <v>0.63433040614709113</v>
      </c>
      <c r="P73" s="36">
        <f>M73/D73</f>
        <v>0.66627763284360841</v>
      </c>
      <c r="Q73" s="35">
        <f>Q67+Q68+Q69+Q70+Q71+Q72</f>
        <v>1592</v>
      </c>
      <c r="R73" s="35">
        <f>R67+R68+R69+R70+R71+R72</f>
        <v>2050</v>
      </c>
      <c r="S73" s="37">
        <f>Q73+R73</f>
        <v>3642</v>
      </c>
      <c r="T73" s="36">
        <f t="shared" si="69"/>
        <v>0.21874141247595494</v>
      </c>
      <c r="U73" s="36">
        <f t="shared" si="70"/>
        <v>0.28128430296377605</v>
      </c>
      <c r="V73" s="36">
        <f t="shared" si="71"/>
        <v>0.25003432651379925</v>
      </c>
      <c r="W73" s="35">
        <f>W67+W68+W69+W70+W71+W72</f>
        <v>836</v>
      </c>
      <c r="X73" s="35">
        <f>X67+X68+X69+X70+X71+X72</f>
        <v>1255</v>
      </c>
      <c r="Y73" s="35">
        <f>W73+X73</f>
        <v>2091</v>
      </c>
      <c r="Z73" s="36">
        <f t="shared" si="9"/>
        <v>0.11486672162682056</v>
      </c>
      <c r="AA73" s="36">
        <f t="shared" si="10"/>
        <v>0.17220087815587268</v>
      </c>
      <c r="AB73" s="36">
        <f t="shared" si="11"/>
        <v>0.14355348070849924</v>
      </c>
    </row>
    <row r="74" spans="1:28" s="43" customFormat="1" ht="28.5" customHeight="1" x14ac:dyDescent="0.2">
      <c r="A74" s="62" t="s">
        <v>56</v>
      </c>
      <c r="B74" s="17">
        <v>183</v>
      </c>
      <c r="C74" s="17">
        <v>186</v>
      </c>
      <c r="D74" s="18">
        <f t="shared" si="74"/>
        <v>369</v>
      </c>
      <c r="E74" s="78">
        <v>31</v>
      </c>
      <c r="F74" s="78">
        <v>27</v>
      </c>
      <c r="G74" s="79">
        <f t="shared" si="22"/>
        <v>58</v>
      </c>
      <c r="H74" s="80">
        <f t="shared" si="72"/>
        <v>0.16939890710382513</v>
      </c>
      <c r="I74" s="80">
        <f t="shared" si="73"/>
        <v>0.14516129032258066</v>
      </c>
      <c r="J74" s="80">
        <f t="shared" si="65"/>
        <v>0.15718157181571815</v>
      </c>
      <c r="K74" s="78">
        <v>101</v>
      </c>
      <c r="L74" s="78">
        <v>94</v>
      </c>
      <c r="M74" s="79">
        <f t="shared" si="75"/>
        <v>195</v>
      </c>
      <c r="N74" s="80">
        <f t="shared" si="66"/>
        <v>0.55191256830601088</v>
      </c>
      <c r="O74" s="80">
        <f t="shared" si="67"/>
        <v>0.5053763440860215</v>
      </c>
      <c r="P74" s="80">
        <f t="shared" si="68"/>
        <v>0.52845528455284552</v>
      </c>
      <c r="Q74" s="78">
        <v>51</v>
      </c>
      <c r="R74" s="78">
        <v>65</v>
      </c>
      <c r="S74" s="79">
        <f t="shared" si="76"/>
        <v>116</v>
      </c>
      <c r="T74" s="80">
        <f t="shared" si="69"/>
        <v>0.27868852459016391</v>
      </c>
      <c r="U74" s="80">
        <f t="shared" si="70"/>
        <v>0.34946236559139787</v>
      </c>
      <c r="V74" s="80">
        <f t="shared" si="71"/>
        <v>0.3143631436314363</v>
      </c>
      <c r="W74" s="81">
        <v>27</v>
      </c>
      <c r="X74" s="81">
        <v>37</v>
      </c>
      <c r="Y74" s="82">
        <f t="shared" si="77"/>
        <v>64</v>
      </c>
      <c r="Z74" s="19">
        <f t="shared" si="9"/>
        <v>0.14754098360655737</v>
      </c>
      <c r="AA74" s="19">
        <f t="shared" si="10"/>
        <v>0.19892473118279569</v>
      </c>
      <c r="AB74" s="19">
        <f t="shared" si="11"/>
        <v>0.17344173441734417</v>
      </c>
    </row>
    <row r="75" spans="1:28" s="43" customFormat="1" ht="28.5" customHeight="1" x14ac:dyDescent="0.2">
      <c r="A75" s="60" t="s">
        <v>57</v>
      </c>
      <c r="B75" s="11">
        <v>574</v>
      </c>
      <c r="C75" s="11">
        <v>504</v>
      </c>
      <c r="D75" s="12">
        <f t="shared" si="74"/>
        <v>1078</v>
      </c>
      <c r="E75" s="70">
        <v>103</v>
      </c>
      <c r="F75" s="70">
        <v>64</v>
      </c>
      <c r="G75" s="71">
        <f t="shared" si="22"/>
        <v>167</v>
      </c>
      <c r="H75" s="72">
        <f t="shared" si="72"/>
        <v>0.17944250871080139</v>
      </c>
      <c r="I75" s="72">
        <f t="shared" si="73"/>
        <v>0.12698412698412698</v>
      </c>
      <c r="J75" s="72">
        <f t="shared" si="65"/>
        <v>0.15491651205936921</v>
      </c>
      <c r="K75" s="70">
        <v>365</v>
      </c>
      <c r="L75" s="70">
        <v>319</v>
      </c>
      <c r="M75" s="71">
        <f t="shared" si="75"/>
        <v>684</v>
      </c>
      <c r="N75" s="72">
        <f t="shared" si="66"/>
        <v>0.63588850174216027</v>
      </c>
      <c r="O75" s="72">
        <f t="shared" si="67"/>
        <v>0.63293650793650791</v>
      </c>
      <c r="P75" s="72">
        <f t="shared" si="68"/>
        <v>0.63450834879406304</v>
      </c>
      <c r="Q75" s="70">
        <v>106</v>
      </c>
      <c r="R75" s="70">
        <v>121</v>
      </c>
      <c r="S75" s="71">
        <f t="shared" si="76"/>
        <v>227</v>
      </c>
      <c r="T75" s="72">
        <f t="shared" si="69"/>
        <v>0.18466898954703834</v>
      </c>
      <c r="U75" s="72">
        <f t="shared" si="70"/>
        <v>0.24007936507936509</v>
      </c>
      <c r="V75" s="72">
        <f t="shared" si="71"/>
        <v>0.21057513914656772</v>
      </c>
      <c r="W75" s="77">
        <v>55</v>
      </c>
      <c r="X75" s="77">
        <v>67</v>
      </c>
      <c r="Y75" s="86">
        <f t="shared" si="77"/>
        <v>122</v>
      </c>
      <c r="Z75" s="13">
        <f t="shared" si="9"/>
        <v>9.5818815331010457E-2</v>
      </c>
      <c r="AA75" s="13">
        <f t="shared" si="10"/>
        <v>0.13293650793650794</v>
      </c>
      <c r="AB75" s="13">
        <f t="shared" si="11"/>
        <v>0.11317254174397032</v>
      </c>
    </row>
    <row r="76" spans="1:28" s="43" customFormat="1" ht="28.5" customHeight="1" x14ac:dyDescent="0.2">
      <c r="A76" s="61" t="s">
        <v>101</v>
      </c>
      <c r="B76" s="35">
        <f>B74+B75</f>
        <v>757</v>
      </c>
      <c r="C76" s="35">
        <f>C74+C75</f>
        <v>690</v>
      </c>
      <c r="D76" s="35">
        <f>B76+C76</f>
        <v>1447</v>
      </c>
      <c r="E76" s="35">
        <f>E74+E75</f>
        <v>134</v>
      </c>
      <c r="F76" s="35">
        <f>F74+F75</f>
        <v>91</v>
      </c>
      <c r="G76" s="35">
        <f>E76+F76</f>
        <v>225</v>
      </c>
      <c r="H76" s="36">
        <f t="shared" si="72"/>
        <v>0.17701453104359313</v>
      </c>
      <c r="I76" s="36">
        <f t="shared" si="73"/>
        <v>0.13188405797101449</v>
      </c>
      <c r="J76" s="36">
        <f t="shared" si="65"/>
        <v>0.15549412577747063</v>
      </c>
      <c r="K76" s="35">
        <f>K74+K75</f>
        <v>466</v>
      </c>
      <c r="L76" s="35">
        <f>L74+L75</f>
        <v>413</v>
      </c>
      <c r="M76" s="35">
        <f>K76+L76</f>
        <v>879</v>
      </c>
      <c r="N76" s="36">
        <f>K76/B76</f>
        <v>0.61558784676354028</v>
      </c>
      <c r="O76" s="36">
        <f>L76/C76</f>
        <v>0.59855072463768111</v>
      </c>
      <c r="P76" s="36">
        <f>M76/D76</f>
        <v>0.60746371803731858</v>
      </c>
      <c r="Q76" s="35">
        <f>Q74+Q75</f>
        <v>157</v>
      </c>
      <c r="R76" s="35">
        <f>R74+R75</f>
        <v>186</v>
      </c>
      <c r="S76" s="35">
        <f>Q76+R76</f>
        <v>343</v>
      </c>
      <c r="T76" s="36">
        <f t="shared" si="69"/>
        <v>0.20739762219286659</v>
      </c>
      <c r="U76" s="36">
        <f t="shared" si="70"/>
        <v>0.26956521739130435</v>
      </c>
      <c r="V76" s="36">
        <f t="shared" si="71"/>
        <v>0.23704215618521077</v>
      </c>
      <c r="W76" s="35">
        <f>W74+W75</f>
        <v>82</v>
      </c>
      <c r="X76" s="35">
        <f>X74+X75</f>
        <v>104</v>
      </c>
      <c r="Y76" s="35">
        <f>W76+X76</f>
        <v>186</v>
      </c>
      <c r="Z76" s="36">
        <f t="shared" si="9"/>
        <v>0.1083223249669749</v>
      </c>
      <c r="AA76" s="36">
        <f t="shared" si="10"/>
        <v>0.15072463768115943</v>
      </c>
      <c r="AB76" s="36">
        <f t="shared" si="11"/>
        <v>0.12854181064270906</v>
      </c>
    </row>
    <row r="77" spans="1:28" s="43" customFormat="1" ht="28.5" customHeight="1" x14ac:dyDescent="0.2">
      <c r="A77" s="58" t="s">
        <v>58</v>
      </c>
      <c r="B77" s="14">
        <v>369</v>
      </c>
      <c r="C77" s="14">
        <v>339</v>
      </c>
      <c r="D77" s="15">
        <f>B77+C77</f>
        <v>708</v>
      </c>
      <c r="E77" s="84">
        <v>61</v>
      </c>
      <c r="F77" s="84">
        <v>55</v>
      </c>
      <c r="G77" s="73">
        <f>E77+F77</f>
        <v>116</v>
      </c>
      <c r="H77" s="85">
        <f t="shared" si="72"/>
        <v>0.16531165311653118</v>
      </c>
      <c r="I77" s="85">
        <f t="shared" si="73"/>
        <v>0.16224188790560473</v>
      </c>
      <c r="J77" s="85">
        <f t="shared" si="65"/>
        <v>0.16384180790960451</v>
      </c>
      <c r="K77" s="84">
        <v>253</v>
      </c>
      <c r="L77" s="84">
        <v>215</v>
      </c>
      <c r="M77" s="73">
        <f>K77+L77</f>
        <v>468</v>
      </c>
      <c r="N77" s="85">
        <f t="shared" si="66"/>
        <v>0.68563685636856364</v>
      </c>
      <c r="O77" s="85">
        <f t="shared" si="67"/>
        <v>0.63421828908554567</v>
      </c>
      <c r="P77" s="85">
        <f t="shared" si="68"/>
        <v>0.66101694915254239</v>
      </c>
      <c r="Q77" s="84">
        <v>55</v>
      </c>
      <c r="R77" s="84">
        <v>69</v>
      </c>
      <c r="S77" s="73">
        <f>Q77+R77</f>
        <v>124</v>
      </c>
      <c r="T77" s="85">
        <f>Q77/B77</f>
        <v>0.14905149051490515</v>
      </c>
      <c r="U77" s="85">
        <f>R77/C77</f>
        <v>0.20353982300884957</v>
      </c>
      <c r="V77" s="85">
        <f t="shared" si="71"/>
        <v>0.1751412429378531</v>
      </c>
      <c r="W77" s="101">
        <v>36</v>
      </c>
      <c r="X77" s="101">
        <v>42</v>
      </c>
      <c r="Y77" s="102">
        <f>W77+X77</f>
        <v>78</v>
      </c>
      <c r="Z77" s="85">
        <f t="shared" si="9"/>
        <v>9.7560975609756101E-2</v>
      </c>
      <c r="AA77" s="20">
        <f t="shared" si="10"/>
        <v>0.12389380530973451</v>
      </c>
      <c r="AB77" s="20">
        <f t="shared" si="11"/>
        <v>0.11016949152542373</v>
      </c>
    </row>
    <row r="78" spans="1:28" s="43" customFormat="1" ht="28.5" customHeight="1" x14ac:dyDescent="0.2">
      <c r="A78" s="57" t="s">
        <v>59</v>
      </c>
      <c r="B78" s="14">
        <v>259</v>
      </c>
      <c r="C78" s="14">
        <v>253</v>
      </c>
      <c r="D78" s="15">
        <f t="shared" si="74"/>
        <v>512</v>
      </c>
      <c r="E78" s="96">
        <v>24</v>
      </c>
      <c r="F78" s="96">
        <v>21</v>
      </c>
      <c r="G78" s="73">
        <f t="shared" ref="G78:G133" si="116">E78+F78</f>
        <v>45</v>
      </c>
      <c r="H78" s="74">
        <f t="shared" si="72"/>
        <v>9.2664092664092659E-2</v>
      </c>
      <c r="I78" s="74">
        <f t="shared" si="73"/>
        <v>8.3003952569169967E-2</v>
      </c>
      <c r="J78" s="74">
        <f t="shared" si="65"/>
        <v>8.7890625E-2</v>
      </c>
      <c r="K78" s="96">
        <v>160</v>
      </c>
      <c r="L78" s="96">
        <v>146</v>
      </c>
      <c r="M78" s="73">
        <f t="shared" ref="M78:M133" si="117">K78+L78</f>
        <v>306</v>
      </c>
      <c r="N78" s="74">
        <f t="shared" si="66"/>
        <v>0.61776061776061775</v>
      </c>
      <c r="O78" s="74">
        <f t="shared" si="67"/>
        <v>0.57707509881422925</v>
      </c>
      <c r="P78" s="74">
        <f t="shared" si="68"/>
        <v>0.59765625</v>
      </c>
      <c r="Q78" s="96">
        <v>75</v>
      </c>
      <c r="R78" s="96">
        <v>86</v>
      </c>
      <c r="S78" s="73">
        <f t="shared" ref="S78:S133" si="118">Q78+R78</f>
        <v>161</v>
      </c>
      <c r="T78" s="74">
        <f t="shared" si="69"/>
        <v>0.28957528957528955</v>
      </c>
      <c r="U78" s="74">
        <f t="shared" si="70"/>
        <v>0.33992094861660077</v>
      </c>
      <c r="V78" s="74">
        <f t="shared" si="71"/>
        <v>0.314453125</v>
      </c>
      <c r="W78" s="98">
        <v>41</v>
      </c>
      <c r="X78" s="98">
        <v>52</v>
      </c>
      <c r="Y78" s="99">
        <f t="shared" ref="Y78:Y133" si="119">W78+X78</f>
        <v>93</v>
      </c>
      <c r="Z78" s="74">
        <f t="shared" ref="Z78:AB130" si="120">W78/B78</f>
        <v>0.15830115830115829</v>
      </c>
      <c r="AA78" s="16">
        <f t="shared" si="120"/>
        <v>0.20553359683794467</v>
      </c>
      <c r="AB78" s="16">
        <f t="shared" si="120"/>
        <v>0.181640625</v>
      </c>
    </row>
    <row r="79" spans="1:28" s="43" customFormat="1" ht="28.5" customHeight="1" x14ac:dyDescent="0.2">
      <c r="A79" s="62" t="s">
        <v>106</v>
      </c>
      <c r="B79" s="17">
        <v>880</v>
      </c>
      <c r="C79" s="17">
        <v>791</v>
      </c>
      <c r="D79" s="18">
        <f t="shared" si="74"/>
        <v>1671</v>
      </c>
      <c r="E79" s="78">
        <v>113</v>
      </c>
      <c r="F79" s="78">
        <v>113</v>
      </c>
      <c r="G79" s="79">
        <f t="shared" si="116"/>
        <v>226</v>
      </c>
      <c r="H79" s="80">
        <f t="shared" si="72"/>
        <v>0.12840909090909092</v>
      </c>
      <c r="I79" s="80">
        <f t="shared" si="73"/>
        <v>0.14285714285714285</v>
      </c>
      <c r="J79" s="80">
        <f t="shared" si="65"/>
        <v>0.13524835427887494</v>
      </c>
      <c r="K79" s="78">
        <v>605</v>
      </c>
      <c r="L79" s="78">
        <v>491</v>
      </c>
      <c r="M79" s="79">
        <f t="shared" si="117"/>
        <v>1096</v>
      </c>
      <c r="N79" s="80">
        <f t="shared" si="66"/>
        <v>0.6875</v>
      </c>
      <c r="O79" s="80">
        <f t="shared" si="67"/>
        <v>0.62073324905183314</v>
      </c>
      <c r="P79" s="80">
        <f t="shared" si="68"/>
        <v>0.65589467384799516</v>
      </c>
      <c r="Q79" s="78">
        <v>162</v>
      </c>
      <c r="R79" s="78">
        <v>187</v>
      </c>
      <c r="S79" s="79">
        <f t="shared" si="118"/>
        <v>349</v>
      </c>
      <c r="T79" s="80">
        <f t="shared" si="69"/>
        <v>0.18409090909090908</v>
      </c>
      <c r="U79" s="80">
        <f t="shared" si="70"/>
        <v>0.23640960809102401</v>
      </c>
      <c r="V79" s="80">
        <f t="shared" si="71"/>
        <v>0.20885697187312985</v>
      </c>
      <c r="W79" s="81">
        <v>97</v>
      </c>
      <c r="X79" s="81">
        <v>121</v>
      </c>
      <c r="Y79" s="82">
        <f t="shared" si="119"/>
        <v>218</v>
      </c>
      <c r="Z79" s="80">
        <f t="shared" si="120"/>
        <v>0.11022727272727273</v>
      </c>
      <c r="AA79" s="19">
        <f t="shared" si="120"/>
        <v>0.15297092288242731</v>
      </c>
      <c r="AB79" s="19">
        <f t="shared" si="120"/>
        <v>0.13046080191502094</v>
      </c>
    </row>
    <row r="80" spans="1:28" s="43" customFormat="1" ht="28.5" customHeight="1" x14ac:dyDescent="0.2">
      <c r="A80" s="51" t="s">
        <v>107</v>
      </c>
      <c r="B80" s="8">
        <v>546</v>
      </c>
      <c r="C80" s="8">
        <v>525</v>
      </c>
      <c r="D80" s="9">
        <f t="shared" si="74"/>
        <v>1071</v>
      </c>
      <c r="E80" s="67">
        <v>68</v>
      </c>
      <c r="F80" s="67">
        <v>49</v>
      </c>
      <c r="G80" s="68">
        <f t="shared" si="116"/>
        <v>117</v>
      </c>
      <c r="H80" s="69">
        <f t="shared" si="72"/>
        <v>0.12454212454212454</v>
      </c>
      <c r="I80" s="69">
        <f t="shared" ref="I80:J82" si="121">F80/C80</f>
        <v>9.3333333333333338E-2</v>
      </c>
      <c r="J80" s="69">
        <f t="shared" si="121"/>
        <v>0.1092436974789916</v>
      </c>
      <c r="K80" s="67">
        <v>325</v>
      </c>
      <c r="L80" s="67">
        <v>292</v>
      </c>
      <c r="M80" s="68">
        <f t="shared" si="117"/>
        <v>617</v>
      </c>
      <c r="N80" s="69">
        <f t="shared" ref="N80:P81" si="122">K80/B80</f>
        <v>0.59523809523809523</v>
      </c>
      <c r="O80" s="69">
        <f t="shared" si="122"/>
        <v>0.55619047619047624</v>
      </c>
      <c r="P80" s="69">
        <f t="shared" si="122"/>
        <v>0.57609710550887017</v>
      </c>
      <c r="Q80" s="67">
        <v>153</v>
      </c>
      <c r="R80" s="67">
        <v>184</v>
      </c>
      <c r="S80" s="68">
        <f t="shared" si="118"/>
        <v>337</v>
      </c>
      <c r="T80" s="69">
        <f t="shared" ref="T80:V82" si="123">Q80/B80</f>
        <v>0.28021978021978022</v>
      </c>
      <c r="U80" s="69">
        <f t="shared" si="123"/>
        <v>0.3504761904761905</v>
      </c>
      <c r="V80" s="69">
        <f t="shared" si="123"/>
        <v>0.31465919701213818</v>
      </c>
      <c r="W80" s="76">
        <v>102</v>
      </c>
      <c r="X80" s="76">
        <v>112</v>
      </c>
      <c r="Y80" s="83">
        <f t="shared" si="119"/>
        <v>214</v>
      </c>
      <c r="Z80" s="69">
        <f t="shared" si="120"/>
        <v>0.18681318681318682</v>
      </c>
      <c r="AA80" s="10">
        <f t="shared" si="120"/>
        <v>0.21333333333333335</v>
      </c>
      <c r="AB80" s="10">
        <f t="shared" si="120"/>
        <v>0.19981325863678806</v>
      </c>
    </row>
    <row r="81" spans="1:28" s="43" customFormat="1" ht="28.5" customHeight="1" x14ac:dyDescent="0.2">
      <c r="A81" s="58" t="s">
        <v>108</v>
      </c>
      <c r="B81" s="11">
        <v>149</v>
      </c>
      <c r="C81" s="11">
        <v>133</v>
      </c>
      <c r="D81" s="12">
        <f t="shared" si="74"/>
        <v>282</v>
      </c>
      <c r="E81" s="70">
        <v>11</v>
      </c>
      <c r="F81" s="70">
        <v>13</v>
      </c>
      <c r="G81" s="71">
        <f t="shared" si="116"/>
        <v>24</v>
      </c>
      <c r="H81" s="72">
        <f t="shared" si="72"/>
        <v>7.3825503355704702E-2</v>
      </c>
      <c r="I81" s="72">
        <f t="shared" si="121"/>
        <v>9.7744360902255634E-2</v>
      </c>
      <c r="J81" s="72">
        <f t="shared" si="121"/>
        <v>8.5106382978723402E-2</v>
      </c>
      <c r="K81" s="70">
        <v>110</v>
      </c>
      <c r="L81" s="70">
        <v>79</v>
      </c>
      <c r="M81" s="71">
        <f t="shared" si="117"/>
        <v>189</v>
      </c>
      <c r="N81" s="72">
        <f t="shared" si="122"/>
        <v>0.73825503355704702</v>
      </c>
      <c r="O81" s="72">
        <f t="shared" si="122"/>
        <v>0.59398496240601506</v>
      </c>
      <c r="P81" s="72">
        <f t="shared" si="122"/>
        <v>0.67021276595744683</v>
      </c>
      <c r="Q81" s="70">
        <v>28</v>
      </c>
      <c r="R81" s="70">
        <v>41</v>
      </c>
      <c r="S81" s="71">
        <f t="shared" si="118"/>
        <v>69</v>
      </c>
      <c r="T81" s="72">
        <f t="shared" si="123"/>
        <v>0.18791946308724833</v>
      </c>
      <c r="U81" s="72">
        <f t="shared" si="123"/>
        <v>0.30827067669172931</v>
      </c>
      <c r="V81" s="72">
        <f t="shared" si="123"/>
        <v>0.24468085106382978</v>
      </c>
      <c r="W81" s="77">
        <v>19</v>
      </c>
      <c r="X81" s="77">
        <v>26</v>
      </c>
      <c r="Y81" s="86">
        <f t="shared" si="119"/>
        <v>45</v>
      </c>
      <c r="Z81" s="72">
        <f t="shared" si="120"/>
        <v>0.12751677852348994</v>
      </c>
      <c r="AA81" s="13">
        <f t="shared" si="120"/>
        <v>0.19548872180451127</v>
      </c>
      <c r="AB81" s="13">
        <f t="shared" si="120"/>
        <v>0.15957446808510639</v>
      </c>
    </row>
    <row r="82" spans="1:28" s="43" customFormat="1" ht="28.5" customHeight="1" x14ac:dyDescent="0.2">
      <c r="A82" s="63" t="s">
        <v>109</v>
      </c>
      <c r="B82" s="38">
        <f>B79+B80+B81</f>
        <v>1575</v>
      </c>
      <c r="C82" s="38">
        <f>C79+C80+C81</f>
        <v>1449</v>
      </c>
      <c r="D82" s="37">
        <f>B82+C82</f>
        <v>3024</v>
      </c>
      <c r="E82" s="38">
        <f>E79+E80+E81</f>
        <v>192</v>
      </c>
      <c r="F82" s="38">
        <f>F79+F80+F81</f>
        <v>175</v>
      </c>
      <c r="G82" s="37">
        <f>E82+F82</f>
        <v>367</v>
      </c>
      <c r="H82" s="39">
        <f>E82/B82</f>
        <v>0.1219047619047619</v>
      </c>
      <c r="I82" s="39">
        <f t="shared" si="121"/>
        <v>0.12077294685990338</v>
      </c>
      <c r="J82" s="39">
        <f t="shared" si="121"/>
        <v>0.12136243386243387</v>
      </c>
      <c r="K82" s="38">
        <f>K79+K80+K81</f>
        <v>1040</v>
      </c>
      <c r="L82" s="38">
        <f>L79+L80+L81</f>
        <v>862</v>
      </c>
      <c r="M82" s="37">
        <f>K82+L82</f>
        <v>1902</v>
      </c>
      <c r="N82" s="39">
        <f>K82/B82</f>
        <v>0.6603174603174603</v>
      </c>
      <c r="O82" s="39">
        <f>L82/C82</f>
        <v>0.5948930296756384</v>
      </c>
      <c r="P82" s="39">
        <f>M82/D82</f>
        <v>0.62896825396825395</v>
      </c>
      <c r="Q82" s="38">
        <f>Q79+Q80+Q81</f>
        <v>343</v>
      </c>
      <c r="R82" s="38">
        <f>R79+R80+R81</f>
        <v>412</v>
      </c>
      <c r="S82" s="37">
        <f>Q82+R82</f>
        <v>755</v>
      </c>
      <c r="T82" s="39">
        <f t="shared" si="123"/>
        <v>0.21777777777777776</v>
      </c>
      <c r="U82" s="39">
        <f t="shared" si="123"/>
        <v>0.28433402346445824</v>
      </c>
      <c r="V82" s="39">
        <f t="shared" si="123"/>
        <v>0.24966931216931218</v>
      </c>
      <c r="W82" s="35">
        <f>W79+W80+W81</f>
        <v>218</v>
      </c>
      <c r="X82" s="35">
        <f>X79+X80+X81</f>
        <v>259</v>
      </c>
      <c r="Y82" s="35">
        <f>W82+X82</f>
        <v>477</v>
      </c>
      <c r="Z82" s="39">
        <f t="shared" si="120"/>
        <v>0.1384126984126984</v>
      </c>
      <c r="AA82" s="39">
        <f t="shared" si="120"/>
        <v>0.17874396135265699</v>
      </c>
      <c r="AB82" s="39">
        <f t="shared" si="120"/>
        <v>0.15773809523809523</v>
      </c>
    </row>
    <row r="83" spans="1:28" s="43" customFormat="1" ht="28.5" customHeight="1" x14ac:dyDescent="0.2">
      <c r="A83" s="53" t="s">
        <v>124</v>
      </c>
      <c r="B83" s="25">
        <v>95</v>
      </c>
      <c r="C83" s="25">
        <v>97</v>
      </c>
      <c r="D83" s="26">
        <f t="shared" si="74"/>
        <v>192</v>
      </c>
      <c r="E83" s="94">
        <v>8</v>
      </c>
      <c r="F83" s="94">
        <v>5</v>
      </c>
      <c r="G83" s="95">
        <f t="shared" si="116"/>
        <v>13</v>
      </c>
      <c r="H83" s="100">
        <f t="shared" ref="H83:H88" si="124">E83/B83</f>
        <v>8.4210526315789472E-2</v>
      </c>
      <c r="I83" s="100">
        <f t="shared" ref="I83:I89" si="125">F83/C83</f>
        <v>5.1546391752577317E-2</v>
      </c>
      <c r="J83" s="100">
        <f t="shared" ref="J83:J89" si="126">G83/D83</f>
        <v>6.7708333333333329E-2</v>
      </c>
      <c r="K83" s="94">
        <v>49</v>
      </c>
      <c r="L83" s="94">
        <v>48</v>
      </c>
      <c r="M83" s="95">
        <f t="shared" si="117"/>
        <v>97</v>
      </c>
      <c r="N83" s="100">
        <f t="shared" ref="N83:N88" si="127">K83/B83</f>
        <v>0.51578947368421058</v>
      </c>
      <c r="O83" s="100">
        <f t="shared" ref="O83:O88" si="128">L83/C83</f>
        <v>0.49484536082474229</v>
      </c>
      <c r="P83" s="100">
        <f t="shared" ref="P83:P88" si="129">M83/D83</f>
        <v>0.50520833333333337</v>
      </c>
      <c r="Q83" s="94">
        <v>38</v>
      </c>
      <c r="R83" s="94">
        <v>44</v>
      </c>
      <c r="S83" s="95">
        <f t="shared" si="118"/>
        <v>82</v>
      </c>
      <c r="T83" s="100">
        <f t="shared" ref="T83:T89" si="130">Q83/B83</f>
        <v>0.4</v>
      </c>
      <c r="U83" s="100">
        <f t="shared" ref="U83:U89" si="131">R83/C83</f>
        <v>0.45360824742268041</v>
      </c>
      <c r="V83" s="100">
        <f t="shared" ref="V83:V89" si="132">S83/D83</f>
        <v>0.42708333333333331</v>
      </c>
      <c r="W83" s="81">
        <v>14</v>
      </c>
      <c r="X83" s="81">
        <v>20</v>
      </c>
      <c r="Y83" s="82">
        <f t="shared" si="119"/>
        <v>34</v>
      </c>
      <c r="Z83" s="100">
        <f t="shared" ref="Z83:Z89" si="133">W83/B83</f>
        <v>0.14736842105263157</v>
      </c>
      <c r="AA83" s="100">
        <f t="shared" ref="AA83:AA89" si="134">X83/C83</f>
        <v>0.20618556701030927</v>
      </c>
      <c r="AB83" s="27">
        <f t="shared" ref="AB83:AB89" si="135">Y83/D83</f>
        <v>0.17708333333333334</v>
      </c>
    </row>
    <row r="84" spans="1:28" s="43" customFormat="1" ht="28.5" customHeight="1" x14ac:dyDescent="0.2">
      <c r="A84" s="51" t="s">
        <v>125</v>
      </c>
      <c r="B84" s="8">
        <v>487</v>
      </c>
      <c r="C84" s="8">
        <v>484</v>
      </c>
      <c r="D84" s="9">
        <f t="shared" si="74"/>
        <v>971</v>
      </c>
      <c r="E84" s="67">
        <v>94</v>
      </c>
      <c r="F84" s="67">
        <v>78</v>
      </c>
      <c r="G84" s="68">
        <f t="shared" si="116"/>
        <v>172</v>
      </c>
      <c r="H84" s="69">
        <f t="shared" si="124"/>
        <v>0.19301848049281314</v>
      </c>
      <c r="I84" s="69">
        <f t="shared" si="125"/>
        <v>0.16115702479338842</v>
      </c>
      <c r="J84" s="69">
        <f t="shared" si="126"/>
        <v>0.17713697219361482</v>
      </c>
      <c r="K84" s="67">
        <v>316</v>
      </c>
      <c r="L84" s="67">
        <v>297</v>
      </c>
      <c r="M84" s="68">
        <f t="shared" si="117"/>
        <v>613</v>
      </c>
      <c r="N84" s="69">
        <f t="shared" si="127"/>
        <v>0.64887063655030797</v>
      </c>
      <c r="O84" s="69">
        <f t="shared" si="128"/>
        <v>0.61363636363636365</v>
      </c>
      <c r="P84" s="69">
        <f t="shared" si="129"/>
        <v>0.63130792996910401</v>
      </c>
      <c r="Q84" s="67">
        <v>77</v>
      </c>
      <c r="R84" s="67">
        <v>109</v>
      </c>
      <c r="S84" s="68">
        <f t="shared" si="118"/>
        <v>186</v>
      </c>
      <c r="T84" s="69">
        <f t="shared" si="130"/>
        <v>0.15811088295687886</v>
      </c>
      <c r="U84" s="69">
        <f t="shared" si="131"/>
        <v>0.22520661157024793</v>
      </c>
      <c r="V84" s="69">
        <f t="shared" si="132"/>
        <v>0.19155509783728114</v>
      </c>
      <c r="W84" s="76">
        <v>46</v>
      </c>
      <c r="X84" s="76">
        <v>72</v>
      </c>
      <c r="Y84" s="83">
        <f t="shared" si="119"/>
        <v>118</v>
      </c>
      <c r="Z84" s="69">
        <f t="shared" si="133"/>
        <v>9.4455852156057493E-2</v>
      </c>
      <c r="AA84" s="69">
        <f t="shared" si="134"/>
        <v>0.1487603305785124</v>
      </c>
      <c r="AB84" s="10">
        <f t="shared" si="135"/>
        <v>0.12152420185375901</v>
      </c>
    </row>
    <row r="85" spans="1:28" s="43" customFormat="1" ht="28.5" customHeight="1" x14ac:dyDescent="0.2">
      <c r="A85" s="51" t="s">
        <v>126</v>
      </c>
      <c r="B85" s="8">
        <v>566</v>
      </c>
      <c r="C85" s="8">
        <v>518</v>
      </c>
      <c r="D85" s="9">
        <f t="shared" si="74"/>
        <v>1084</v>
      </c>
      <c r="E85" s="67">
        <v>80</v>
      </c>
      <c r="F85" s="67">
        <v>75</v>
      </c>
      <c r="G85" s="68">
        <f t="shared" si="116"/>
        <v>155</v>
      </c>
      <c r="H85" s="69">
        <f t="shared" si="124"/>
        <v>0.14134275618374559</v>
      </c>
      <c r="I85" s="69">
        <f t="shared" si="125"/>
        <v>0.14478764478764478</v>
      </c>
      <c r="J85" s="69">
        <f t="shared" si="126"/>
        <v>0.1429889298892989</v>
      </c>
      <c r="K85" s="67">
        <v>384</v>
      </c>
      <c r="L85" s="67">
        <v>327</v>
      </c>
      <c r="M85" s="68">
        <f t="shared" si="117"/>
        <v>711</v>
      </c>
      <c r="N85" s="69">
        <f t="shared" si="127"/>
        <v>0.67844522968197885</v>
      </c>
      <c r="O85" s="69">
        <f t="shared" si="128"/>
        <v>0.63127413127413123</v>
      </c>
      <c r="P85" s="69">
        <f t="shared" si="129"/>
        <v>0.65590405904059046</v>
      </c>
      <c r="Q85" s="67">
        <v>102</v>
      </c>
      <c r="R85" s="67">
        <v>116</v>
      </c>
      <c r="S85" s="68">
        <f t="shared" si="118"/>
        <v>218</v>
      </c>
      <c r="T85" s="69">
        <f t="shared" si="130"/>
        <v>0.18021201413427562</v>
      </c>
      <c r="U85" s="69">
        <f t="shared" si="131"/>
        <v>0.22393822393822393</v>
      </c>
      <c r="V85" s="69">
        <f t="shared" si="132"/>
        <v>0.2011070110701107</v>
      </c>
      <c r="W85" s="76">
        <v>58</v>
      </c>
      <c r="X85" s="76">
        <v>67</v>
      </c>
      <c r="Y85" s="83">
        <f t="shared" si="119"/>
        <v>125</v>
      </c>
      <c r="Z85" s="69">
        <f t="shared" si="133"/>
        <v>0.10247349823321555</v>
      </c>
      <c r="AA85" s="69">
        <f t="shared" si="134"/>
        <v>0.12934362934362933</v>
      </c>
      <c r="AB85" s="10">
        <f t="shared" si="135"/>
        <v>0.11531365313653137</v>
      </c>
    </row>
    <row r="86" spans="1:28" s="43" customFormat="1" ht="28.5" customHeight="1" x14ac:dyDescent="0.2">
      <c r="A86" s="51" t="s">
        <v>127</v>
      </c>
      <c r="B86" s="8">
        <v>7</v>
      </c>
      <c r="C86" s="8">
        <v>19</v>
      </c>
      <c r="D86" s="9">
        <f t="shared" si="74"/>
        <v>26</v>
      </c>
      <c r="E86" s="67">
        <v>0</v>
      </c>
      <c r="F86" s="67">
        <v>0</v>
      </c>
      <c r="G86" s="68">
        <f t="shared" si="116"/>
        <v>0</v>
      </c>
      <c r="H86" s="69">
        <f t="shared" si="124"/>
        <v>0</v>
      </c>
      <c r="I86" s="69">
        <f t="shared" si="125"/>
        <v>0</v>
      </c>
      <c r="J86" s="69">
        <f t="shared" si="126"/>
        <v>0</v>
      </c>
      <c r="K86" s="67">
        <v>1</v>
      </c>
      <c r="L86" s="67">
        <v>0</v>
      </c>
      <c r="M86" s="68">
        <f t="shared" si="117"/>
        <v>1</v>
      </c>
      <c r="N86" s="69">
        <f t="shared" si="127"/>
        <v>0.14285714285714285</v>
      </c>
      <c r="O86" s="69">
        <f t="shared" si="128"/>
        <v>0</v>
      </c>
      <c r="P86" s="69">
        <f t="shared" si="129"/>
        <v>3.8461538461538464E-2</v>
      </c>
      <c r="Q86" s="67">
        <v>6</v>
      </c>
      <c r="R86" s="67">
        <v>19</v>
      </c>
      <c r="S86" s="68">
        <f t="shared" si="118"/>
        <v>25</v>
      </c>
      <c r="T86" s="69">
        <f>Q86/B86</f>
        <v>0.8571428571428571</v>
      </c>
      <c r="U86" s="69">
        <f>R86/C86</f>
        <v>1</v>
      </c>
      <c r="V86" s="69">
        <f>S86/D86</f>
        <v>0.96153846153846156</v>
      </c>
      <c r="W86" s="76">
        <v>5</v>
      </c>
      <c r="X86" s="76">
        <v>19</v>
      </c>
      <c r="Y86" s="83">
        <f t="shared" si="119"/>
        <v>24</v>
      </c>
      <c r="Z86" s="69">
        <f t="shared" si="133"/>
        <v>0.7142857142857143</v>
      </c>
      <c r="AA86" s="69">
        <f t="shared" si="134"/>
        <v>1</v>
      </c>
      <c r="AB86" s="10">
        <f t="shared" si="135"/>
        <v>0.92307692307692313</v>
      </c>
    </row>
    <row r="87" spans="1:28" s="43" customFormat="1" ht="28.5" customHeight="1" x14ac:dyDescent="0.2">
      <c r="A87" s="51" t="s">
        <v>128</v>
      </c>
      <c r="B87" s="8">
        <v>179</v>
      </c>
      <c r="C87" s="8">
        <v>143</v>
      </c>
      <c r="D87" s="9">
        <f t="shared" si="74"/>
        <v>322</v>
      </c>
      <c r="E87" s="67">
        <v>11</v>
      </c>
      <c r="F87" s="67">
        <v>8</v>
      </c>
      <c r="G87" s="68">
        <f t="shared" si="116"/>
        <v>19</v>
      </c>
      <c r="H87" s="69">
        <f t="shared" si="124"/>
        <v>6.1452513966480445E-2</v>
      </c>
      <c r="I87" s="69">
        <f t="shared" si="125"/>
        <v>5.5944055944055944E-2</v>
      </c>
      <c r="J87" s="69">
        <f t="shared" si="126"/>
        <v>5.9006211180124224E-2</v>
      </c>
      <c r="K87" s="67">
        <v>126</v>
      </c>
      <c r="L87" s="67">
        <v>91</v>
      </c>
      <c r="M87" s="68">
        <f t="shared" si="117"/>
        <v>217</v>
      </c>
      <c r="N87" s="69">
        <f t="shared" si="127"/>
        <v>0.7039106145251397</v>
      </c>
      <c r="O87" s="69">
        <f t="shared" si="128"/>
        <v>0.63636363636363635</v>
      </c>
      <c r="P87" s="69">
        <f t="shared" si="129"/>
        <v>0.67391304347826086</v>
      </c>
      <c r="Q87" s="67">
        <v>42</v>
      </c>
      <c r="R87" s="67">
        <v>44</v>
      </c>
      <c r="S87" s="68">
        <f t="shared" si="118"/>
        <v>86</v>
      </c>
      <c r="T87" s="69">
        <f t="shared" si="130"/>
        <v>0.23463687150837989</v>
      </c>
      <c r="U87" s="69">
        <f t="shared" si="131"/>
        <v>0.30769230769230771</v>
      </c>
      <c r="V87" s="69">
        <f t="shared" si="132"/>
        <v>0.26708074534161491</v>
      </c>
      <c r="W87" s="76">
        <v>21</v>
      </c>
      <c r="X87" s="76">
        <v>31</v>
      </c>
      <c r="Y87" s="83">
        <f t="shared" si="119"/>
        <v>52</v>
      </c>
      <c r="Z87" s="69">
        <f t="shared" si="133"/>
        <v>0.11731843575418995</v>
      </c>
      <c r="AA87" s="69">
        <f t="shared" si="134"/>
        <v>0.21678321678321677</v>
      </c>
      <c r="AB87" s="10">
        <f t="shared" si="135"/>
        <v>0.16149068322981366</v>
      </c>
    </row>
    <row r="88" spans="1:28" s="43" customFormat="1" ht="28.5" customHeight="1" x14ac:dyDescent="0.2">
      <c r="A88" s="58" t="s">
        <v>129</v>
      </c>
      <c r="B88" s="14">
        <v>861</v>
      </c>
      <c r="C88" s="14">
        <v>715</v>
      </c>
      <c r="D88" s="15">
        <f t="shared" si="74"/>
        <v>1576</v>
      </c>
      <c r="E88" s="84">
        <v>99</v>
      </c>
      <c r="F88" s="84">
        <v>80</v>
      </c>
      <c r="G88" s="73">
        <f t="shared" si="116"/>
        <v>179</v>
      </c>
      <c r="H88" s="85">
        <f t="shared" si="124"/>
        <v>0.11498257839721254</v>
      </c>
      <c r="I88" s="85">
        <f t="shared" si="125"/>
        <v>0.11188811188811189</v>
      </c>
      <c r="J88" s="72">
        <f t="shared" si="126"/>
        <v>0.11357868020304568</v>
      </c>
      <c r="K88" s="84">
        <v>571</v>
      </c>
      <c r="L88" s="84">
        <v>434</v>
      </c>
      <c r="M88" s="73">
        <f t="shared" si="117"/>
        <v>1005</v>
      </c>
      <c r="N88" s="85">
        <f t="shared" si="127"/>
        <v>0.66318234610917537</v>
      </c>
      <c r="O88" s="85">
        <f t="shared" si="128"/>
        <v>0.60699300699300696</v>
      </c>
      <c r="P88" s="85">
        <f t="shared" si="129"/>
        <v>0.63769035532994922</v>
      </c>
      <c r="Q88" s="84">
        <v>191</v>
      </c>
      <c r="R88" s="84">
        <v>201</v>
      </c>
      <c r="S88" s="73">
        <f t="shared" si="118"/>
        <v>392</v>
      </c>
      <c r="T88" s="85">
        <f t="shared" si="130"/>
        <v>0.22183507549361209</v>
      </c>
      <c r="U88" s="85">
        <f t="shared" si="131"/>
        <v>0.28111888111888111</v>
      </c>
      <c r="V88" s="85">
        <f t="shared" si="132"/>
        <v>0.24873096446700507</v>
      </c>
      <c r="W88" s="77">
        <v>103</v>
      </c>
      <c r="X88" s="77">
        <v>120</v>
      </c>
      <c r="Y88" s="86">
        <f t="shared" si="119"/>
        <v>223</v>
      </c>
      <c r="Z88" s="85">
        <f t="shared" si="133"/>
        <v>0.11962833914053426</v>
      </c>
      <c r="AA88" s="85">
        <f t="shared" si="134"/>
        <v>0.16783216783216784</v>
      </c>
      <c r="AB88" s="20">
        <f t="shared" si="135"/>
        <v>0.141497461928934</v>
      </c>
    </row>
    <row r="89" spans="1:28" s="43" customFormat="1" ht="28.5" customHeight="1" x14ac:dyDescent="0.2">
      <c r="A89" s="61" t="s">
        <v>130</v>
      </c>
      <c r="B89" s="35">
        <f>B83+B84+B85+B86+B87+B88</f>
        <v>2195</v>
      </c>
      <c r="C89" s="35">
        <f>C83+C84+C85+C86+C87+C88</f>
        <v>1976</v>
      </c>
      <c r="D89" s="35">
        <f t="shared" si="74"/>
        <v>4171</v>
      </c>
      <c r="E89" s="35">
        <f>E83+E84+E85+E86+E87+E88</f>
        <v>292</v>
      </c>
      <c r="F89" s="35">
        <f>F83+F84+F85+F86+F87+F88</f>
        <v>246</v>
      </c>
      <c r="G89" s="35">
        <f>E89+F89</f>
        <v>538</v>
      </c>
      <c r="H89" s="36">
        <f>E89/B89</f>
        <v>0.13302961275626424</v>
      </c>
      <c r="I89" s="36">
        <f t="shared" si="125"/>
        <v>0.12449392712550607</v>
      </c>
      <c r="J89" s="36">
        <f t="shared" si="126"/>
        <v>0.12898585471110047</v>
      </c>
      <c r="K89" s="35">
        <f>K83+K84+K85+K86+K87+K88</f>
        <v>1447</v>
      </c>
      <c r="L89" s="35">
        <f>L83+L84+L85+L86+L87+L88</f>
        <v>1197</v>
      </c>
      <c r="M89" s="35">
        <f>K89+L89</f>
        <v>2644</v>
      </c>
      <c r="N89" s="36">
        <f>K89/B89</f>
        <v>0.65922551252847383</v>
      </c>
      <c r="O89" s="36">
        <f>L89/C89</f>
        <v>0.60576923076923073</v>
      </c>
      <c r="P89" s="36">
        <f>M89/D89</f>
        <v>0.63390074322704393</v>
      </c>
      <c r="Q89" s="35">
        <f>Q83+Q84+Q85+Q86+Q87+Q88</f>
        <v>456</v>
      </c>
      <c r="R89" s="35">
        <f>R83+R84+R85+R86+R87+R88</f>
        <v>533</v>
      </c>
      <c r="S89" s="35">
        <f>Q89+R89</f>
        <v>989</v>
      </c>
      <c r="T89" s="36">
        <f t="shared" si="130"/>
        <v>0.20774487471526196</v>
      </c>
      <c r="U89" s="36">
        <f t="shared" si="131"/>
        <v>0.26973684210526316</v>
      </c>
      <c r="V89" s="36">
        <f t="shared" si="132"/>
        <v>0.23711340206185566</v>
      </c>
      <c r="W89" s="35">
        <f>W83+W84+W85+W86+W87+W88</f>
        <v>247</v>
      </c>
      <c r="X89" s="35">
        <f>X83+X84+X85+X86+X87+X88</f>
        <v>329</v>
      </c>
      <c r="Y89" s="35">
        <f t="shared" si="119"/>
        <v>576</v>
      </c>
      <c r="Z89" s="36">
        <f t="shared" si="133"/>
        <v>0.11252847380410023</v>
      </c>
      <c r="AA89" s="36">
        <f t="shared" si="134"/>
        <v>0.16649797570850203</v>
      </c>
      <c r="AB89" s="36">
        <f t="shared" si="135"/>
        <v>0.13809637976504435</v>
      </c>
    </row>
    <row r="90" spans="1:28" s="43" customFormat="1" ht="28.5" customHeight="1" x14ac:dyDescent="0.2">
      <c r="A90" s="62" t="s">
        <v>90</v>
      </c>
      <c r="B90" s="17">
        <v>325</v>
      </c>
      <c r="C90" s="17">
        <v>371</v>
      </c>
      <c r="D90" s="18">
        <f>B90+C90</f>
        <v>696</v>
      </c>
      <c r="E90" s="78">
        <v>56</v>
      </c>
      <c r="F90" s="78">
        <v>51</v>
      </c>
      <c r="G90" s="79">
        <f>E90+F90</f>
        <v>107</v>
      </c>
      <c r="H90" s="80">
        <f t="shared" ref="H90:J92" si="136">E90/B90</f>
        <v>0.1723076923076923</v>
      </c>
      <c r="I90" s="80">
        <f t="shared" si="136"/>
        <v>0.13746630727762804</v>
      </c>
      <c r="J90" s="80">
        <f t="shared" si="136"/>
        <v>0.15373563218390804</v>
      </c>
      <c r="K90" s="78">
        <v>203</v>
      </c>
      <c r="L90" s="78">
        <v>226</v>
      </c>
      <c r="M90" s="79">
        <f>K90+L90</f>
        <v>429</v>
      </c>
      <c r="N90" s="80">
        <f t="shared" ref="N90:O92" si="137">K90/B90</f>
        <v>0.62461538461538457</v>
      </c>
      <c r="O90" s="80">
        <f t="shared" si="137"/>
        <v>0.60916442048517516</v>
      </c>
      <c r="P90" s="80">
        <f>M90/D90</f>
        <v>0.61637931034482762</v>
      </c>
      <c r="Q90" s="78">
        <v>66</v>
      </c>
      <c r="R90" s="78">
        <v>94</v>
      </c>
      <c r="S90" s="79">
        <f>Q90+R90</f>
        <v>160</v>
      </c>
      <c r="T90" s="80">
        <f t="shared" ref="T90:V92" si="138">Q90/B90</f>
        <v>0.20307692307692307</v>
      </c>
      <c r="U90" s="80">
        <f t="shared" si="138"/>
        <v>0.25336927223719674</v>
      </c>
      <c r="V90" s="80">
        <f t="shared" si="138"/>
        <v>0.22988505747126436</v>
      </c>
      <c r="W90" s="81">
        <v>37</v>
      </c>
      <c r="X90" s="81">
        <v>59</v>
      </c>
      <c r="Y90" s="82">
        <f>W90+X90</f>
        <v>96</v>
      </c>
      <c r="Z90" s="19">
        <f t="shared" si="120"/>
        <v>0.11384615384615385</v>
      </c>
      <c r="AA90" s="19">
        <f t="shared" si="120"/>
        <v>0.15902964959568733</v>
      </c>
      <c r="AB90" s="19">
        <f t="shared" si="120"/>
        <v>0.13793103448275862</v>
      </c>
    </row>
    <row r="91" spans="1:28" s="43" customFormat="1" ht="28.5" customHeight="1" x14ac:dyDescent="0.2">
      <c r="A91" s="51" t="s">
        <v>91</v>
      </c>
      <c r="B91" s="8">
        <v>526</v>
      </c>
      <c r="C91" s="8">
        <v>531</v>
      </c>
      <c r="D91" s="9">
        <f>B91+C91</f>
        <v>1057</v>
      </c>
      <c r="E91" s="67">
        <v>80</v>
      </c>
      <c r="F91" s="67">
        <v>84</v>
      </c>
      <c r="G91" s="68">
        <f>E91+F91</f>
        <v>164</v>
      </c>
      <c r="H91" s="69">
        <f t="shared" si="136"/>
        <v>0.15209125475285171</v>
      </c>
      <c r="I91" s="69">
        <f t="shared" si="136"/>
        <v>0.15819209039548024</v>
      </c>
      <c r="J91" s="69">
        <f t="shared" si="136"/>
        <v>0.15515610217596973</v>
      </c>
      <c r="K91" s="67">
        <v>340</v>
      </c>
      <c r="L91" s="67">
        <v>318</v>
      </c>
      <c r="M91" s="68">
        <f>K91+L91</f>
        <v>658</v>
      </c>
      <c r="N91" s="69">
        <f t="shared" si="137"/>
        <v>0.64638783269961975</v>
      </c>
      <c r="O91" s="69">
        <f t="shared" si="137"/>
        <v>0.59887005649717517</v>
      </c>
      <c r="P91" s="69">
        <f>M91/D91</f>
        <v>0.62251655629139069</v>
      </c>
      <c r="Q91" s="67">
        <v>106</v>
      </c>
      <c r="R91" s="67">
        <v>129</v>
      </c>
      <c r="S91" s="68">
        <f>Q91+R91</f>
        <v>235</v>
      </c>
      <c r="T91" s="69">
        <f t="shared" si="138"/>
        <v>0.20152091254752852</v>
      </c>
      <c r="U91" s="69">
        <f t="shared" si="138"/>
        <v>0.24293785310734464</v>
      </c>
      <c r="V91" s="69">
        <f t="shared" si="138"/>
        <v>0.22232734153263956</v>
      </c>
      <c r="W91" s="76">
        <v>60</v>
      </c>
      <c r="X91" s="76">
        <v>79</v>
      </c>
      <c r="Y91" s="83">
        <f>W91+X91</f>
        <v>139</v>
      </c>
      <c r="Z91" s="10">
        <f t="shared" si="120"/>
        <v>0.11406844106463879</v>
      </c>
      <c r="AA91" s="10">
        <f t="shared" si="120"/>
        <v>0.1487758945386064</v>
      </c>
      <c r="AB91" s="10">
        <f t="shared" si="120"/>
        <v>0.13150425733207191</v>
      </c>
    </row>
    <row r="92" spans="1:28" s="43" customFormat="1" ht="28.5" customHeight="1" x14ac:dyDescent="0.2">
      <c r="A92" s="58" t="s">
        <v>92</v>
      </c>
      <c r="B92" s="14">
        <v>726</v>
      </c>
      <c r="C92" s="14">
        <v>688</v>
      </c>
      <c r="D92" s="15">
        <f>B92+C92</f>
        <v>1414</v>
      </c>
      <c r="E92" s="84">
        <v>110</v>
      </c>
      <c r="F92" s="84">
        <v>85</v>
      </c>
      <c r="G92" s="73">
        <f>E92+F92</f>
        <v>195</v>
      </c>
      <c r="H92" s="85">
        <f t="shared" si="136"/>
        <v>0.15151515151515152</v>
      </c>
      <c r="I92" s="85">
        <f t="shared" si="136"/>
        <v>0.12354651162790697</v>
      </c>
      <c r="J92" s="85">
        <f t="shared" si="136"/>
        <v>0.13790664780763789</v>
      </c>
      <c r="K92" s="84">
        <v>476</v>
      </c>
      <c r="L92" s="84">
        <v>446</v>
      </c>
      <c r="M92" s="73">
        <f>K92+L92</f>
        <v>922</v>
      </c>
      <c r="N92" s="85">
        <f t="shared" si="137"/>
        <v>0.65564738292011016</v>
      </c>
      <c r="O92" s="85">
        <f t="shared" si="137"/>
        <v>0.64825581395348841</v>
      </c>
      <c r="P92" s="85">
        <f>M92/D92</f>
        <v>0.65205091937765203</v>
      </c>
      <c r="Q92" s="84">
        <v>140</v>
      </c>
      <c r="R92" s="84">
        <v>157</v>
      </c>
      <c r="S92" s="73">
        <f>Q92+R92</f>
        <v>297</v>
      </c>
      <c r="T92" s="85">
        <f t="shared" si="138"/>
        <v>0.1928374655647383</v>
      </c>
      <c r="U92" s="85">
        <f t="shared" si="138"/>
        <v>0.22819767441860464</v>
      </c>
      <c r="V92" s="85">
        <f t="shared" si="138"/>
        <v>0.21004243281471005</v>
      </c>
      <c r="W92" s="77">
        <v>75</v>
      </c>
      <c r="X92" s="77">
        <v>93</v>
      </c>
      <c r="Y92" s="86">
        <f>W92+X92</f>
        <v>168</v>
      </c>
      <c r="Z92" s="20">
        <f t="shared" si="120"/>
        <v>0.10330578512396695</v>
      </c>
      <c r="AA92" s="20">
        <f t="shared" si="120"/>
        <v>0.13517441860465115</v>
      </c>
      <c r="AB92" s="20">
        <f t="shared" si="120"/>
        <v>0.11881188118811881</v>
      </c>
    </row>
    <row r="93" spans="1:28" s="43" customFormat="1" ht="28.5" customHeight="1" x14ac:dyDescent="0.2">
      <c r="A93" s="61" t="s">
        <v>99</v>
      </c>
      <c r="B93" s="38">
        <f>B90+B91+B92</f>
        <v>1577</v>
      </c>
      <c r="C93" s="38">
        <f>C90+C91+C92</f>
        <v>1590</v>
      </c>
      <c r="D93" s="37">
        <f t="shared" si="74"/>
        <v>3167</v>
      </c>
      <c r="E93" s="35">
        <f>E90+E91+E92</f>
        <v>246</v>
      </c>
      <c r="F93" s="35">
        <f>F90+F91+F92</f>
        <v>220</v>
      </c>
      <c r="G93" s="37">
        <f>E93+F93</f>
        <v>466</v>
      </c>
      <c r="H93" s="36">
        <f>E93/B93</f>
        <v>0.15599239061509196</v>
      </c>
      <c r="I93" s="36">
        <f t="shared" ref="I93:I119" si="139">F93/C93</f>
        <v>0.13836477987421383</v>
      </c>
      <c r="J93" s="36">
        <f t="shared" ref="J93:J119" si="140">G93/D93</f>
        <v>0.14714240606251974</v>
      </c>
      <c r="K93" s="35">
        <f>K90+K91+K92</f>
        <v>1019</v>
      </c>
      <c r="L93" s="35">
        <f>L90+L91+L92</f>
        <v>990</v>
      </c>
      <c r="M93" s="37">
        <f>K93+L93</f>
        <v>2009</v>
      </c>
      <c r="N93" s="36">
        <f>K93/B93</f>
        <v>0.64616360177552312</v>
      </c>
      <c r="O93" s="36">
        <f>L93/C93</f>
        <v>0.62264150943396224</v>
      </c>
      <c r="P93" s="36">
        <f>M93/D93</f>
        <v>0.63435427849700032</v>
      </c>
      <c r="Q93" s="35">
        <f>Q90+Q91+Q92</f>
        <v>312</v>
      </c>
      <c r="R93" s="35">
        <f>R90+R91+R92</f>
        <v>380</v>
      </c>
      <c r="S93" s="37">
        <f>Q93+R93</f>
        <v>692</v>
      </c>
      <c r="T93" s="36">
        <f t="shared" ref="T93:T119" si="141">Q93/B93</f>
        <v>0.19784400760938492</v>
      </c>
      <c r="U93" s="36">
        <f t="shared" ref="U93:U119" si="142">R93/C93</f>
        <v>0.2389937106918239</v>
      </c>
      <c r="V93" s="36">
        <f t="shared" ref="V93:V119" si="143">S93/D93</f>
        <v>0.21850331544047996</v>
      </c>
      <c r="W93" s="35">
        <f>W90+W91+W92</f>
        <v>172</v>
      </c>
      <c r="X93" s="35">
        <f>X90+X91+X92</f>
        <v>231</v>
      </c>
      <c r="Y93" s="35">
        <f t="shared" si="119"/>
        <v>403</v>
      </c>
      <c r="Z93" s="36">
        <f t="shared" si="120"/>
        <v>0.10906785034876347</v>
      </c>
      <c r="AA93" s="36">
        <f t="shared" si="120"/>
        <v>0.14528301886792452</v>
      </c>
      <c r="AB93" s="36">
        <f t="shared" si="120"/>
        <v>0.12724976318282286</v>
      </c>
    </row>
    <row r="94" spans="1:28" s="43" customFormat="1" ht="28.5" customHeight="1" x14ac:dyDescent="0.2">
      <c r="A94" s="57" t="s">
        <v>60</v>
      </c>
      <c r="B94" s="14">
        <v>157</v>
      </c>
      <c r="C94" s="14">
        <v>173</v>
      </c>
      <c r="D94" s="15">
        <f t="shared" ref="D94:D119" si="144">B94+C94</f>
        <v>330</v>
      </c>
      <c r="E94" s="96">
        <v>24</v>
      </c>
      <c r="F94" s="96">
        <v>24</v>
      </c>
      <c r="G94" s="73">
        <f t="shared" si="116"/>
        <v>48</v>
      </c>
      <c r="H94" s="74">
        <f t="shared" ref="H94:H119" si="145">E94/B94</f>
        <v>0.15286624203821655</v>
      </c>
      <c r="I94" s="74">
        <f t="shared" si="139"/>
        <v>0.13872832369942195</v>
      </c>
      <c r="J94" s="74">
        <f t="shared" si="140"/>
        <v>0.14545454545454545</v>
      </c>
      <c r="K94" s="96">
        <v>94</v>
      </c>
      <c r="L94" s="96">
        <v>92</v>
      </c>
      <c r="M94" s="73">
        <f t="shared" si="117"/>
        <v>186</v>
      </c>
      <c r="N94" s="74">
        <f t="shared" ref="N94:N118" si="146">K94/B94</f>
        <v>0.59872611464968151</v>
      </c>
      <c r="O94" s="74">
        <f t="shared" ref="O94:O118" si="147">L94/C94</f>
        <v>0.53179190751445082</v>
      </c>
      <c r="P94" s="74">
        <f t="shared" ref="P94:P118" si="148">M94/D94</f>
        <v>0.5636363636363636</v>
      </c>
      <c r="Q94" s="96">
        <v>39</v>
      </c>
      <c r="R94" s="96">
        <v>57</v>
      </c>
      <c r="S94" s="73">
        <f t="shared" si="118"/>
        <v>96</v>
      </c>
      <c r="T94" s="74">
        <f t="shared" si="141"/>
        <v>0.24840764331210191</v>
      </c>
      <c r="U94" s="74">
        <f t="shared" si="142"/>
        <v>0.32947976878612717</v>
      </c>
      <c r="V94" s="74">
        <f t="shared" si="143"/>
        <v>0.29090909090909089</v>
      </c>
      <c r="W94" s="92">
        <v>23</v>
      </c>
      <c r="X94" s="92">
        <v>39</v>
      </c>
      <c r="Y94" s="93">
        <f t="shared" si="119"/>
        <v>62</v>
      </c>
      <c r="Z94" s="16">
        <f t="shared" si="120"/>
        <v>0.1464968152866242</v>
      </c>
      <c r="AA94" s="16">
        <f t="shared" si="120"/>
        <v>0.22543352601156069</v>
      </c>
      <c r="AB94" s="16">
        <f t="shared" si="120"/>
        <v>0.18787878787878787</v>
      </c>
    </row>
    <row r="95" spans="1:28" s="43" customFormat="1" ht="28.5" customHeight="1" x14ac:dyDescent="0.2">
      <c r="A95" s="57" t="s">
        <v>61</v>
      </c>
      <c r="B95" s="28">
        <v>1127</v>
      </c>
      <c r="C95" s="28">
        <v>1086</v>
      </c>
      <c r="D95" s="21">
        <f t="shared" si="144"/>
        <v>2213</v>
      </c>
      <c r="E95" s="96">
        <v>117</v>
      </c>
      <c r="F95" s="96">
        <v>119</v>
      </c>
      <c r="G95" s="97">
        <f t="shared" si="116"/>
        <v>236</v>
      </c>
      <c r="H95" s="74">
        <f t="shared" si="145"/>
        <v>0.10381543921916593</v>
      </c>
      <c r="I95" s="74">
        <f t="shared" si="139"/>
        <v>0.10957642725598526</v>
      </c>
      <c r="J95" s="74">
        <f t="shared" si="140"/>
        <v>0.10664256665160415</v>
      </c>
      <c r="K95" s="96">
        <v>643</v>
      </c>
      <c r="L95" s="96">
        <v>561</v>
      </c>
      <c r="M95" s="97">
        <f t="shared" si="117"/>
        <v>1204</v>
      </c>
      <c r="N95" s="74">
        <f t="shared" si="146"/>
        <v>0.5705412599822538</v>
      </c>
      <c r="O95" s="74">
        <f t="shared" si="147"/>
        <v>0.51657458563535907</v>
      </c>
      <c r="P95" s="74">
        <f t="shared" si="148"/>
        <v>0.54405784003614999</v>
      </c>
      <c r="Q95" s="96">
        <v>367</v>
      </c>
      <c r="R95" s="96">
        <v>406</v>
      </c>
      <c r="S95" s="97">
        <f t="shared" si="118"/>
        <v>773</v>
      </c>
      <c r="T95" s="74">
        <f t="shared" si="141"/>
        <v>0.32564330079858028</v>
      </c>
      <c r="U95" s="74">
        <f t="shared" si="142"/>
        <v>0.37384898710865561</v>
      </c>
      <c r="V95" s="74">
        <f t="shared" si="143"/>
        <v>0.3492995933122458</v>
      </c>
      <c r="W95" s="98">
        <v>220</v>
      </c>
      <c r="X95" s="98">
        <v>239</v>
      </c>
      <c r="Y95" s="99">
        <f t="shared" si="119"/>
        <v>459</v>
      </c>
      <c r="Z95" s="16">
        <f t="shared" si="120"/>
        <v>0.19520851818988466</v>
      </c>
      <c r="AA95" s="16">
        <f t="shared" si="120"/>
        <v>0.22007366482504603</v>
      </c>
      <c r="AB95" s="16">
        <f t="shared" si="120"/>
        <v>0.20741075463172165</v>
      </c>
    </row>
    <row r="96" spans="1:28" s="43" customFormat="1" ht="28.5" customHeight="1" x14ac:dyDescent="0.2">
      <c r="A96" s="53" t="s">
        <v>62</v>
      </c>
      <c r="B96" s="25">
        <v>80</v>
      </c>
      <c r="C96" s="25">
        <v>88</v>
      </c>
      <c r="D96" s="26">
        <f t="shared" si="144"/>
        <v>168</v>
      </c>
      <c r="E96" s="94">
        <v>6</v>
      </c>
      <c r="F96" s="94">
        <v>7</v>
      </c>
      <c r="G96" s="95">
        <f t="shared" si="116"/>
        <v>13</v>
      </c>
      <c r="H96" s="100">
        <f t="shared" si="145"/>
        <v>7.4999999999999997E-2</v>
      </c>
      <c r="I96" s="100">
        <f t="shared" si="139"/>
        <v>7.9545454545454544E-2</v>
      </c>
      <c r="J96" s="100">
        <f t="shared" si="140"/>
        <v>7.7380952380952384E-2</v>
      </c>
      <c r="K96" s="94">
        <v>45</v>
      </c>
      <c r="L96" s="94">
        <v>50</v>
      </c>
      <c r="M96" s="95">
        <f t="shared" si="117"/>
        <v>95</v>
      </c>
      <c r="N96" s="100">
        <f>K96/B96</f>
        <v>0.5625</v>
      </c>
      <c r="O96" s="100">
        <f t="shared" si="147"/>
        <v>0.56818181818181823</v>
      </c>
      <c r="P96" s="100">
        <f t="shared" si="148"/>
        <v>0.56547619047619047</v>
      </c>
      <c r="Q96" s="94">
        <v>29</v>
      </c>
      <c r="R96" s="94">
        <v>31</v>
      </c>
      <c r="S96" s="95">
        <f t="shared" si="118"/>
        <v>60</v>
      </c>
      <c r="T96" s="100">
        <f>Q96/B96</f>
        <v>0.36249999999999999</v>
      </c>
      <c r="U96" s="100">
        <f t="shared" si="142"/>
        <v>0.35227272727272729</v>
      </c>
      <c r="V96" s="100">
        <f t="shared" si="143"/>
        <v>0.35714285714285715</v>
      </c>
      <c r="W96" s="81">
        <v>22</v>
      </c>
      <c r="X96" s="81">
        <v>16</v>
      </c>
      <c r="Y96" s="82">
        <f t="shared" si="119"/>
        <v>38</v>
      </c>
      <c r="Z96" s="27">
        <f t="shared" si="120"/>
        <v>0.27500000000000002</v>
      </c>
      <c r="AA96" s="27">
        <f t="shared" si="120"/>
        <v>0.18181818181818182</v>
      </c>
      <c r="AB96" s="27">
        <f t="shared" si="120"/>
        <v>0.22619047619047619</v>
      </c>
    </row>
    <row r="97" spans="1:28" s="43" customFormat="1" ht="28.5" customHeight="1" x14ac:dyDescent="0.2">
      <c r="A97" s="51" t="s">
        <v>63</v>
      </c>
      <c r="B97" s="8">
        <v>922</v>
      </c>
      <c r="C97" s="8">
        <v>876</v>
      </c>
      <c r="D97" s="9">
        <f t="shared" si="144"/>
        <v>1798</v>
      </c>
      <c r="E97" s="67">
        <v>130</v>
      </c>
      <c r="F97" s="67">
        <v>115</v>
      </c>
      <c r="G97" s="68">
        <f t="shared" si="116"/>
        <v>245</v>
      </c>
      <c r="H97" s="69">
        <f t="shared" si="145"/>
        <v>0.14099783080260303</v>
      </c>
      <c r="I97" s="69">
        <f t="shared" si="139"/>
        <v>0.13127853881278539</v>
      </c>
      <c r="J97" s="69">
        <f t="shared" si="140"/>
        <v>0.13626251390433816</v>
      </c>
      <c r="K97" s="67">
        <v>618</v>
      </c>
      <c r="L97" s="67">
        <v>542</v>
      </c>
      <c r="M97" s="68">
        <f t="shared" si="117"/>
        <v>1160</v>
      </c>
      <c r="N97" s="69">
        <f t="shared" si="146"/>
        <v>0.67028199566160518</v>
      </c>
      <c r="O97" s="69">
        <f t="shared" si="147"/>
        <v>0.61872146118721461</v>
      </c>
      <c r="P97" s="69">
        <f t="shared" si="148"/>
        <v>0.64516129032258063</v>
      </c>
      <c r="Q97" s="67">
        <v>174</v>
      </c>
      <c r="R97" s="67">
        <v>219</v>
      </c>
      <c r="S97" s="68">
        <f t="shared" si="118"/>
        <v>393</v>
      </c>
      <c r="T97" s="69">
        <f t="shared" si="141"/>
        <v>0.18872017353579176</v>
      </c>
      <c r="U97" s="69">
        <f t="shared" si="142"/>
        <v>0.25</v>
      </c>
      <c r="V97" s="69">
        <f t="shared" si="143"/>
        <v>0.21857619577308121</v>
      </c>
      <c r="W97" s="76">
        <v>98</v>
      </c>
      <c r="X97" s="76">
        <v>142</v>
      </c>
      <c r="Y97" s="83">
        <f t="shared" si="119"/>
        <v>240</v>
      </c>
      <c r="Z97" s="10">
        <f t="shared" si="120"/>
        <v>0.10629067245119306</v>
      </c>
      <c r="AA97" s="10">
        <f t="shared" si="120"/>
        <v>0.16210045662100456</v>
      </c>
      <c r="AB97" s="10">
        <f t="shared" si="120"/>
        <v>0.13348164627363737</v>
      </c>
    </row>
    <row r="98" spans="1:28" s="43" customFormat="1" ht="28.5" customHeight="1" x14ac:dyDescent="0.2">
      <c r="A98" s="51" t="s">
        <v>64</v>
      </c>
      <c r="B98" s="8">
        <v>601</v>
      </c>
      <c r="C98" s="8">
        <v>590</v>
      </c>
      <c r="D98" s="9">
        <f t="shared" si="144"/>
        <v>1191</v>
      </c>
      <c r="E98" s="67">
        <v>81</v>
      </c>
      <c r="F98" s="67">
        <v>85</v>
      </c>
      <c r="G98" s="68">
        <f t="shared" si="116"/>
        <v>166</v>
      </c>
      <c r="H98" s="69">
        <f t="shared" si="145"/>
        <v>0.13477537437603992</v>
      </c>
      <c r="I98" s="69">
        <f t="shared" si="139"/>
        <v>0.1440677966101695</v>
      </c>
      <c r="J98" s="69">
        <f t="shared" si="140"/>
        <v>0.13937867338371115</v>
      </c>
      <c r="K98" s="67">
        <v>399</v>
      </c>
      <c r="L98" s="67">
        <v>368</v>
      </c>
      <c r="M98" s="68">
        <f t="shared" si="117"/>
        <v>767</v>
      </c>
      <c r="N98" s="69">
        <f t="shared" si="146"/>
        <v>0.66389351081530779</v>
      </c>
      <c r="O98" s="69">
        <f t="shared" si="147"/>
        <v>0.62372881355932208</v>
      </c>
      <c r="P98" s="69">
        <f t="shared" si="148"/>
        <v>0.64399664147774982</v>
      </c>
      <c r="Q98" s="67">
        <v>121</v>
      </c>
      <c r="R98" s="67">
        <v>137</v>
      </c>
      <c r="S98" s="68">
        <f t="shared" si="118"/>
        <v>258</v>
      </c>
      <c r="T98" s="69">
        <f t="shared" si="141"/>
        <v>0.20133111480865223</v>
      </c>
      <c r="U98" s="69">
        <f t="shared" si="142"/>
        <v>0.23220338983050848</v>
      </c>
      <c r="V98" s="69">
        <f t="shared" si="143"/>
        <v>0.21662468513853905</v>
      </c>
      <c r="W98" s="76">
        <v>68</v>
      </c>
      <c r="X98" s="76">
        <v>92</v>
      </c>
      <c r="Y98" s="83">
        <f t="shared" si="119"/>
        <v>160</v>
      </c>
      <c r="Z98" s="10">
        <f t="shared" si="120"/>
        <v>0.11314475873544093</v>
      </c>
      <c r="AA98" s="10">
        <f t="shared" si="120"/>
        <v>0.15593220338983052</v>
      </c>
      <c r="AB98" s="10">
        <f t="shared" si="120"/>
        <v>0.1343408900083963</v>
      </c>
    </row>
    <row r="99" spans="1:28" s="43" customFormat="1" ht="28.5" customHeight="1" x14ac:dyDescent="0.2">
      <c r="A99" s="51" t="s">
        <v>65</v>
      </c>
      <c r="B99" s="8">
        <v>579</v>
      </c>
      <c r="C99" s="8">
        <v>576</v>
      </c>
      <c r="D99" s="9">
        <f t="shared" si="144"/>
        <v>1155</v>
      </c>
      <c r="E99" s="67">
        <v>57</v>
      </c>
      <c r="F99" s="67">
        <v>76</v>
      </c>
      <c r="G99" s="68">
        <f t="shared" si="116"/>
        <v>133</v>
      </c>
      <c r="H99" s="69">
        <f t="shared" si="145"/>
        <v>9.8445595854922283E-2</v>
      </c>
      <c r="I99" s="69">
        <f t="shared" si="139"/>
        <v>0.13194444444444445</v>
      </c>
      <c r="J99" s="69">
        <f t="shared" si="140"/>
        <v>0.11515151515151516</v>
      </c>
      <c r="K99" s="67">
        <v>361</v>
      </c>
      <c r="L99" s="67">
        <v>304</v>
      </c>
      <c r="M99" s="68">
        <f t="shared" si="117"/>
        <v>665</v>
      </c>
      <c r="N99" s="69">
        <f t="shared" si="146"/>
        <v>0.62348877374784106</v>
      </c>
      <c r="O99" s="69">
        <f t="shared" si="147"/>
        <v>0.52777777777777779</v>
      </c>
      <c r="P99" s="69">
        <f t="shared" si="148"/>
        <v>0.5757575757575758</v>
      </c>
      <c r="Q99" s="67">
        <v>161</v>
      </c>
      <c r="R99" s="67">
        <v>196</v>
      </c>
      <c r="S99" s="68">
        <f t="shared" si="118"/>
        <v>357</v>
      </c>
      <c r="T99" s="69">
        <f t="shared" si="141"/>
        <v>0.27806563039723664</v>
      </c>
      <c r="U99" s="69">
        <f t="shared" si="142"/>
        <v>0.34027777777777779</v>
      </c>
      <c r="V99" s="69">
        <f t="shared" si="143"/>
        <v>0.30909090909090908</v>
      </c>
      <c r="W99" s="76">
        <v>97</v>
      </c>
      <c r="X99" s="76">
        <v>139</v>
      </c>
      <c r="Y99" s="83">
        <f t="shared" si="119"/>
        <v>236</v>
      </c>
      <c r="Z99" s="10">
        <f t="shared" si="120"/>
        <v>0.16753022452504318</v>
      </c>
      <c r="AA99" s="10">
        <f t="shared" si="120"/>
        <v>0.24131944444444445</v>
      </c>
      <c r="AB99" s="10">
        <f t="shared" si="120"/>
        <v>0.20432900432900433</v>
      </c>
    </row>
    <row r="100" spans="1:28" s="43" customFormat="1" ht="28.5" customHeight="1" x14ac:dyDescent="0.2">
      <c r="A100" s="51" t="s">
        <v>66</v>
      </c>
      <c r="B100" s="8">
        <v>490</v>
      </c>
      <c r="C100" s="8">
        <v>438</v>
      </c>
      <c r="D100" s="9">
        <f t="shared" si="144"/>
        <v>928</v>
      </c>
      <c r="E100" s="67">
        <v>63</v>
      </c>
      <c r="F100" s="67">
        <v>57</v>
      </c>
      <c r="G100" s="68">
        <f t="shared" si="116"/>
        <v>120</v>
      </c>
      <c r="H100" s="69">
        <f t="shared" si="145"/>
        <v>0.12857142857142856</v>
      </c>
      <c r="I100" s="69">
        <f t="shared" si="139"/>
        <v>0.13013698630136986</v>
      </c>
      <c r="J100" s="69">
        <f t="shared" si="140"/>
        <v>0.12931034482758622</v>
      </c>
      <c r="K100" s="67">
        <v>324</v>
      </c>
      <c r="L100" s="67">
        <v>275</v>
      </c>
      <c r="M100" s="68">
        <f t="shared" si="117"/>
        <v>599</v>
      </c>
      <c r="N100" s="69">
        <f t="shared" si="146"/>
        <v>0.66122448979591841</v>
      </c>
      <c r="O100" s="69">
        <f t="shared" si="147"/>
        <v>0.62785388127853881</v>
      </c>
      <c r="P100" s="69">
        <f t="shared" si="148"/>
        <v>0.64547413793103448</v>
      </c>
      <c r="Q100" s="67">
        <v>103</v>
      </c>
      <c r="R100" s="67">
        <v>106</v>
      </c>
      <c r="S100" s="68">
        <f t="shared" si="118"/>
        <v>209</v>
      </c>
      <c r="T100" s="69">
        <f t="shared" si="141"/>
        <v>0.21020408163265306</v>
      </c>
      <c r="U100" s="69">
        <f t="shared" si="142"/>
        <v>0.24200913242009131</v>
      </c>
      <c r="V100" s="69">
        <f t="shared" si="143"/>
        <v>0.22521551724137931</v>
      </c>
      <c r="W100" s="76">
        <v>56</v>
      </c>
      <c r="X100" s="76">
        <v>66</v>
      </c>
      <c r="Y100" s="83">
        <f t="shared" si="119"/>
        <v>122</v>
      </c>
      <c r="Z100" s="10">
        <f t="shared" si="120"/>
        <v>0.11428571428571428</v>
      </c>
      <c r="AA100" s="10">
        <f t="shared" si="120"/>
        <v>0.15068493150684931</v>
      </c>
      <c r="AB100" s="10">
        <f t="shared" si="120"/>
        <v>0.13146551724137931</v>
      </c>
    </row>
    <row r="101" spans="1:28" s="43" customFormat="1" ht="28.5" customHeight="1" x14ac:dyDescent="0.2">
      <c r="A101" s="58" t="s">
        <v>67</v>
      </c>
      <c r="B101" s="14">
        <v>251</v>
      </c>
      <c r="C101" s="14">
        <v>225</v>
      </c>
      <c r="D101" s="15">
        <f t="shared" si="144"/>
        <v>476</v>
      </c>
      <c r="E101" s="84">
        <v>26</v>
      </c>
      <c r="F101" s="84">
        <v>28</v>
      </c>
      <c r="G101" s="73">
        <f t="shared" si="116"/>
        <v>54</v>
      </c>
      <c r="H101" s="85">
        <f t="shared" si="145"/>
        <v>0.10358565737051793</v>
      </c>
      <c r="I101" s="85">
        <f t="shared" si="139"/>
        <v>0.12444444444444444</v>
      </c>
      <c r="J101" s="85">
        <f t="shared" si="140"/>
        <v>0.1134453781512605</v>
      </c>
      <c r="K101" s="84">
        <v>162</v>
      </c>
      <c r="L101" s="84">
        <v>125</v>
      </c>
      <c r="M101" s="73">
        <f t="shared" si="117"/>
        <v>287</v>
      </c>
      <c r="N101" s="85">
        <f t="shared" si="146"/>
        <v>0.64541832669322707</v>
      </c>
      <c r="O101" s="85">
        <f t="shared" si="147"/>
        <v>0.55555555555555558</v>
      </c>
      <c r="P101" s="85">
        <f t="shared" si="148"/>
        <v>0.6029411764705882</v>
      </c>
      <c r="Q101" s="84">
        <v>63</v>
      </c>
      <c r="R101" s="84">
        <v>72</v>
      </c>
      <c r="S101" s="73">
        <f t="shared" si="118"/>
        <v>135</v>
      </c>
      <c r="T101" s="85">
        <f t="shared" si="141"/>
        <v>0.25099601593625498</v>
      </c>
      <c r="U101" s="85">
        <f t="shared" si="142"/>
        <v>0.32</v>
      </c>
      <c r="V101" s="85">
        <f t="shared" si="143"/>
        <v>0.28361344537815125</v>
      </c>
      <c r="W101" s="77">
        <v>39</v>
      </c>
      <c r="X101" s="77">
        <v>48</v>
      </c>
      <c r="Y101" s="86">
        <f t="shared" si="119"/>
        <v>87</v>
      </c>
      <c r="Z101" s="20">
        <f t="shared" si="120"/>
        <v>0.15537848605577689</v>
      </c>
      <c r="AA101" s="20">
        <f t="shared" si="120"/>
        <v>0.21333333333333335</v>
      </c>
      <c r="AB101" s="20">
        <f t="shared" si="120"/>
        <v>0.18277310924369747</v>
      </c>
    </row>
    <row r="102" spans="1:28" s="43" customFormat="1" ht="28.5" customHeight="1" x14ac:dyDescent="0.2">
      <c r="A102" s="61" t="s">
        <v>102</v>
      </c>
      <c r="B102" s="35">
        <f>B96+B97+B98+B99+B100+B101</f>
        <v>2923</v>
      </c>
      <c r="C102" s="35">
        <f>C96+C97+C98+C99+C100+C101</f>
        <v>2793</v>
      </c>
      <c r="D102" s="35">
        <f t="shared" si="144"/>
        <v>5716</v>
      </c>
      <c r="E102" s="35">
        <f>E96+E97+E98+E99+E100+E101</f>
        <v>363</v>
      </c>
      <c r="F102" s="35">
        <f>F96+F97+F98+F99+F100+F101</f>
        <v>368</v>
      </c>
      <c r="G102" s="35">
        <f>E102+F102</f>
        <v>731</v>
      </c>
      <c r="H102" s="36">
        <f>E102/B102</f>
        <v>0.12418747861785837</v>
      </c>
      <c r="I102" s="36">
        <f t="shared" si="139"/>
        <v>0.13175796634443251</v>
      </c>
      <c r="J102" s="36">
        <f t="shared" si="140"/>
        <v>0.12788663400979705</v>
      </c>
      <c r="K102" s="35">
        <f>K96+K97+K98+K99+K100+K101</f>
        <v>1909</v>
      </c>
      <c r="L102" s="35">
        <f>L96+L97+L98+L99+L100+L101</f>
        <v>1664</v>
      </c>
      <c r="M102" s="35">
        <f>K102+L102</f>
        <v>3573</v>
      </c>
      <c r="N102" s="36">
        <f>K102/B102</f>
        <v>0.6530961341087923</v>
      </c>
      <c r="O102" s="36">
        <f>L102/C102</f>
        <v>0.59577515216612964</v>
      </c>
      <c r="P102" s="36">
        <f>M102/D102</f>
        <v>0.62508747375787266</v>
      </c>
      <c r="Q102" s="35">
        <f>Q96+Q97+Q98+Q99+Q100+Q101</f>
        <v>651</v>
      </c>
      <c r="R102" s="35">
        <f>R96+R97+R98+R99+R100+R101</f>
        <v>761</v>
      </c>
      <c r="S102" s="35">
        <f>Q102+R102</f>
        <v>1412</v>
      </c>
      <c r="T102" s="36">
        <f t="shared" si="141"/>
        <v>0.2227163872733493</v>
      </c>
      <c r="U102" s="36">
        <f t="shared" si="142"/>
        <v>0.27246688148943787</v>
      </c>
      <c r="V102" s="36">
        <f t="shared" si="143"/>
        <v>0.24702589223233029</v>
      </c>
      <c r="W102" s="35">
        <f>W96+W97+W98+W99+W100+W101</f>
        <v>380</v>
      </c>
      <c r="X102" s="35">
        <f>X96+X97+X98+X99+X100+X101</f>
        <v>503</v>
      </c>
      <c r="Y102" s="35">
        <f t="shared" si="119"/>
        <v>883</v>
      </c>
      <c r="Z102" s="36">
        <f t="shared" si="120"/>
        <v>0.13000342114266164</v>
      </c>
      <c r="AA102" s="36">
        <f t="shared" si="120"/>
        <v>0.18009308986752595</v>
      </c>
      <c r="AB102" s="36">
        <f t="shared" si="120"/>
        <v>0.15447865640307909</v>
      </c>
    </row>
    <row r="103" spans="1:28" s="43" customFormat="1" ht="28.5" customHeight="1" x14ac:dyDescent="0.2">
      <c r="A103" s="58" t="s">
        <v>68</v>
      </c>
      <c r="B103" s="14">
        <v>625</v>
      </c>
      <c r="C103" s="14">
        <v>655</v>
      </c>
      <c r="D103" s="15">
        <f t="shared" si="144"/>
        <v>1280</v>
      </c>
      <c r="E103" s="84">
        <v>86</v>
      </c>
      <c r="F103" s="84">
        <v>72</v>
      </c>
      <c r="G103" s="73">
        <f t="shared" si="116"/>
        <v>158</v>
      </c>
      <c r="H103" s="85">
        <f t="shared" si="145"/>
        <v>0.1376</v>
      </c>
      <c r="I103" s="85">
        <f t="shared" si="139"/>
        <v>0.1099236641221374</v>
      </c>
      <c r="J103" s="85">
        <f t="shared" si="140"/>
        <v>0.12343750000000001</v>
      </c>
      <c r="K103" s="84">
        <v>321</v>
      </c>
      <c r="L103" s="84">
        <v>317</v>
      </c>
      <c r="M103" s="73">
        <f t="shared" si="117"/>
        <v>638</v>
      </c>
      <c r="N103" s="85">
        <f t="shared" si="146"/>
        <v>0.51359999999999995</v>
      </c>
      <c r="O103" s="85">
        <f t="shared" si="147"/>
        <v>0.48396946564885496</v>
      </c>
      <c r="P103" s="85">
        <f t="shared" si="148"/>
        <v>0.49843749999999998</v>
      </c>
      <c r="Q103" s="84">
        <v>218</v>
      </c>
      <c r="R103" s="84">
        <v>266</v>
      </c>
      <c r="S103" s="73">
        <f t="shared" si="118"/>
        <v>484</v>
      </c>
      <c r="T103" s="85">
        <f t="shared" ref="T103:U106" si="149">Q103/B103</f>
        <v>0.3488</v>
      </c>
      <c r="U103" s="85">
        <f t="shared" si="149"/>
        <v>0.40610687022900765</v>
      </c>
      <c r="V103" s="85">
        <f t="shared" si="143"/>
        <v>0.37812499999999999</v>
      </c>
      <c r="W103" s="98">
        <v>169</v>
      </c>
      <c r="X103" s="98">
        <v>202</v>
      </c>
      <c r="Y103" s="99">
        <f t="shared" si="119"/>
        <v>371</v>
      </c>
      <c r="Z103" s="85">
        <f t="shared" si="120"/>
        <v>0.27039999999999997</v>
      </c>
      <c r="AA103" s="20">
        <f t="shared" si="120"/>
        <v>0.30839694656488548</v>
      </c>
      <c r="AB103" s="20">
        <f t="shared" si="120"/>
        <v>0.28984375000000001</v>
      </c>
    </row>
    <row r="104" spans="1:28" s="43" customFormat="1" ht="28.5" customHeight="1" x14ac:dyDescent="0.2">
      <c r="A104" s="62" t="s">
        <v>69</v>
      </c>
      <c r="B104" s="17">
        <v>984</v>
      </c>
      <c r="C104" s="17">
        <v>1029</v>
      </c>
      <c r="D104" s="18">
        <f t="shared" si="144"/>
        <v>2013</v>
      </c>
      <c r="E104" s="78">
        <v>118</v>
      </c>
      <c r="F104" s="78">
        <v>118</v>
      </c>
      <c r="G104" s="79">
        <f t="shared" si="116"/>
        <v>236</v>
      </c>
      <c r="H104" s="80">
        <f t="shared" si="145"/>
        <v>0.11991869918699187</v>
      </c>
      <c r="I104" s="80">
        <f t="shared" si="139"/>
        <v>0.11467444120505345</v>
      </c>
      <c r="J104" s="80">
        <f t="shared" si="140"/>
        <v>0.11723795330352707</v>
      </c>
      <c r="K104" s="78">
        <v>727</v>
      </c>
      <c r="L104" s="78">
        <v>741</v>
      </c>
      <c r="M104" s="79">
        <f t="shared" si="117"/>
        <v>1468</v>
      </c>
      <c r="N104" s="80">
        <f t="shared" si="146"/>
        <v>0.73882113821138207</v>
      </c>
      <c r="O104" s="80">
        <f t="shared" si="147"/>
        <v>0.72011661807580174</v>
      </c>
      <c r="P104" s="80">
        <f t="shared" si="148"/>
        <v>0.72925981122702432</v>
      </c>
      <c r="Q104" s="78">
        <v>139</v>
      </c>
      <c r="R104" s="78">
        <v>170</v>
      </c>
      <c r="S104" s="79">
        <f t="shared" si="118"/>
        <v>309</v>
      </c>
      <c r="T104" s="80">
        <f t="shared" si="149"/>
        <v>0.14126016260162602</v>
      </c>
      <c r="U104" s="80">
        <f t="shared" si="149"/>
        <v>0.1652089407191448</v>
      </c>
      <c r="V104" s="80">
        <f t="shared" si="143"/>
        <v>0.15350223546944858</v>
      </c>
      <c r="W104" s="81">
        <v>62</v>
      </c>
      <c r="X104" s="81">
        <v>88</v>
      </c>
      <c r="Y104" s="82">
        <f t="shared" si="119"/>
        <v>150</v>
      </c>
      <c r="Z104" s="80">
        <f t="shared" si="120"/>
        <v>6.3008130081300809E-2</v>
      </c>
      <c r="AA104" s="19">
        <f t="shared" si="120"/>
        <v>8.5519922254616132E-2</v>
      </c>
      <c r="AB104" s="19">
        <f t="shared" si="120"/>
        <v>7.4515648286140088E-2</v>
      </c>
    </row>
    <row r="105" spans="1:28" s="43" customFormat="1" ht="28.5" customHeight="1" x14ac:dyDescent="0.2">
      <c r="A105" s="51" t="s">
        <v>70</v>
      </c>
      <c r="B105" s="8">
        <v>515</v>
      </c>
      <c r="C105" s="8">
        <v>508</v>
      </c>
      <c r="D105" s="9">
        <f t="shared" si="144"/>
        <v>1023</v>
      </c>
      <c r="E105" s="67">
        <v>70</v>
      </c>
      <c r="F105" s="67">
        <v>73</v>
      </c>
      <c r="G105" s="68">
        <f t="shared" si="116"/>
        <v>143</v>
      </c>
      <c r="H105" s="69">
        <f t="shared" si="145"/>
        <v>0.13592233009708737</v>
      </c>
      <c r="I105" s="69">
        <f t="shared" si="139"/>
        <v>0.1437007874015748</v>
      </c>
      <c r="J105" s="69">
        <f t="shared" si="140"/>
        <v>0.13978494623655913</v>
      </c>
      <c r="K105" s="67">
        <v>404</v>
      </c>
      <c r="L105" s="67">
        <v>379</v>
      </c>
      <c r="M105" s="68">
        <f t="shared" si="117"/>
        <v>783</v>
      </c>
      <c r="N105" s="69">
        <f t="shared" si="146"/>
        <v>0.78446601941747574</v>
      </c>
      <c r="O105" s="69">
        <f t="shared" si="147"/>
        <v>0.74606299212598426</v>
      </c>
      <c r="P105" s="69">
        <f t="shared" si="148"/>
        <v>0.76539589442815248</v>
      </c>
      <c r="Q105" s="67">
        <v>41</v>
      </c>
      <c r="R105" s="67">
        <v>56</v>
      </c>
      <c r="S105" s="68">
        <f t="shared" si="118"/>
        <v>97</v>
      </c>
      <c r="T105" s="69">
        <f t="shared" si="149"/>
        <v>7.9611650485436891E-2</v>
      </c>
      <c r="U105" s="69">
        <f t="shared" si="149"/>
        <v>0.11023622047244094</v>
      </c>
      <c r="V105" s="69">
        <f t="shared" si="143"/>
        <v>9.4819159335288367E-2</v>
      </c>
      <c r="W105" s="76">
        <v>24</v>
      </c>
      <c r="X105" s="76">
        <v>31</v>
      </c>
      <c r="Y105" s="83">
        <f t="shared" si="119"/>
        <v>55</v>
      </c>
      <c r="Z105" s="69">
        <f t="shared" si="120"/>
        <v>4.6601941747572817E-2</v>
      </c>
      <c r="AA105" s="10">
        <f t="shared" si="120"/>
        <v>6.1023622047244097E-2</v>
      </c>
      <c r="AB105" s="10">
        <f t="shared" si="120"/>
        <v>5.3763440860215055E-2</v>
      </c>
    </row>
    <row r="106" spans="1:28" s="43" customFormat="1" ht="28.5" customHeight="1" x14ac:dyDescent="0.2">
      <c r="A106" s="54" t="s">
        <v>71</v>
      </c>
      <c r="B106" s="17">
        <v>1762</v>
      </c>
      <c r="C106" s="17">
        <v>1783</v>
      </c>
      <c r="D106" s="18">
        <f t="shared" si="144"/>
        <v>3545</v>
      </c>
      <c r="E106" s="90">
        <v>220</v>
      </c>
      <c r="F106" s="90">
        <v>214</v>
      </c>
      <c r="G106" s="79">
        <f t="shared" si="116"/>
        <v>434</v>
      </c>
      <c r="H106" s="91">
        <f t="shared" si="145"/>
        <v>0.12485811577752554</v>
      </c>
      <c r="I106" s="91">
        <f t="shared" si="139"/>
        <v>0.12002243409983174</v>
      </c>
      <c r="J106" s="91">
        <f t="shared" si="140"/>
        <v>0.122425952045134</v>
      </c>
      <c r="K106" s="90">
        <v>1285</v>
      </c>
      <c r="L106" s="90">
        <v>1262</v>
      </c>
      <c r="M106" s="79">
        <f t="shared" si="117"/>
        <v>2547</v>
      </c>
      <c r="N106" s="91">
        <f t="shared" si="146"/>
        <v>0.72928490351872877</v>
      </c>
      <c r="O106" s="91">
        <f t="shared" si="147"/>
        <v>0.70779584969153109</v>
      </c>
      <c r="P106" s="91">
        <f t="shared" si="148"/>
        <v>0.71847672778561356</v>
      </c>
      <c r="Q106" s="90">
        <v>257</v>
      </c>
      <c r="R106" s="90">
        <v>307</v>
      </c>
      <c r="S106" s="79">
        <f t="shared" si="118"/>
        <v>564</v>
      </c>
      <c r="T106" s="91">
        <f t="shared" si="149"/>
        <v>0.14585698070374575</v>
      </c>
      <c r="U106" s="91">
        <f t="shared" si="149"/>
        <v>0.17218171620863712</v>
      </c>
      <c r="V106" s="91">
        <f t="shared" si="143"/>
        <v>0.15909732016925246</v>
      </c>
      <c r="W106" s="77">
        <v>93</v>
      </c>
      <c r="X106" s="77">
        <v>157</v>
      </c>
      <c r="Y106" s="86">
        <f t="shared" si="119"/>
        <v>250</v>
      </c>
      <c r="Z106" s="91">
        <f t="shared" si="120"/>
        <v>5.2780930760499431E-2</v>
      </c>
      <c r="AA106" s="29">
        <f t="shared" si="120"/>
        <v>8.8053841839596192E-2</v>
      </c>
      <c r="AB106" s="29">
        <f t="shared" si="120"/>
        <v>7.0521861777150918E-2</v>
      </c>
    </row>
    <row r="107" spans="1:28" s="43" customFormat="1" ht="28.5" customHeight="1" x14ac:dyDescent="0.2">
      <c r="A107" s="51" t="s">
        <v>139</v>
      </c>
      <c r="B107" s="8">
        <v>23</v>
      </c>
      <c r="C107" s="8">
        <v>37</v>
      </c>
      <c r="D107" s="9">
        <f t="shared" ref="D107" si="150">B107+C107</f>
        <v>60</v>
      </c>
      <c r="E107" s="67">
        <v>3</v>
      </c>
      <c r="F107" s="67">
        <v>3</v>
      </c>
      <c r="G107" s="68">
        <f t="shared" ref="G107" si="151">E107+F107</f>
        <v>6</v>
      </c>
      <c r="H107" s="69">
        <f t="shared" ref="H107" si="152">E107/B107</f>
        <v>0.13043478260869565</v>
      </c>
      <c r="I107" s="69">
        <f t="shared" ref="I107" si="153">F107/C107</f>
        <v>8.1081081081081086E-2</v>
      </c>
      <c r="J107" s="69">
        <f t="shared" ref="J107" si="154">G107/D107</f>
        <v>0.1</v>
      </c>
      <c r="K107" s="67">
        <v>8</v>
      </c>
      <c r="L107" s="67">
        <v>10</v>
      </c>
      <c r="M107" s="68">
        <f t="shared" ref="M107" si="155">K107+L107</f>
        <v>18</v>
      </c>
      <c r="N107" s="69">
        <f t="shared" ref="N107" si="156">K107/B107</f>
        <v>0.34782608695652173</v>
      </c>
      <c r="O107" s="69">
        <f t="shared" ref="O107" si="157">L107/C107</f>
        <v>0.27027027027027029</v>
      </c>
      <c r="P107" s="69">
        <f t="shared" ref="P107" si="158">M107/D107</f>
        <v>0.3</v>
      </c>
      <c r="Q107" s="67">
        <v>12</v>
      </c>
      <c r="R107" s="67">
        <v>24</v>
      </c>
      <c r="S107" s="68">
        <f t="shared" ref="S107" si="159">Q107+R107</f>
        <v>36</v>
      </c>
      <c r="T107" s="69">
        <f t="shared" ref="T107" si="160">Q107/B107</f>
        <v>0.52173913043478259</v>
      </c>
      <c r="U107" s="69">
        <f t="shared" ref="U107" si="161">R107/C107</f>
        <v>0.64864864864864868</v>
      </c>
      <c r="V107" s="69">
        <f t="shared" ref="V107" si="162">S107/D107</f>
        <v>0.6</v>
      </c>
      <c r="W107" s="76">
        <v>9</v>
      </c>
      <c r="X107" s="76">
        <v>20</v>
      </c>
      <c r="Y107" s="83">
        <f t="shared" ref="Y107" si="163">W107+X107</f>
        <v>29</v>
      </c>
      <c r="Z107" s="69">
        <f t="shared" ref="Z107" si="164">W107/B107</f>
        <v>0.39130434782608697</v>
      </c>
      <c r="AA107" s="10">
        <f t="shared" ref="AA107" si="165">X107/C107</f>
        <v>0.54054054054054057</v>
      </c>
      <c r="AB107" s="10">
        <f t="shared" ref="AB107" si="166">Y107/D107</f>
        <v>0.48333333333333334</v>
      </c>
    </row>
    <row r="108" spans="1:28" s="43" customFormat="1" ht="28.5" customHeight="1" x14ac:dyDescent="0.2">
      <c r="A108" s="51" t="s">
        <v>140</v>
      </c>
      <c r="B108" s="113" t="s">
        <v>122</v>
      </c>
      <c r="C108" s="113" t="s">
        <v>122</v>
      </c>
      <c r="D108" s="114" t="s">
        <v>122</v>
      </c>
      <c r="E108" s="113" t="s">
        <v>122</v>
      </c>
      <c r="F108" s="113" t="s">
        <v>122</v>
      </c>
      <c r="G108" s="114" t="s">
        <v>122</v>
      </c>
      <c r="H108" s="115" t="s">
        <v>122</v>
      </c>
      <c r="I108" s="115" t="s">
        <v>122</v>
      </c>
      <c r="J108" s="115" t="s">
        <v>122</v>
      </c>
      <c r="K108" s="113" t="s">
        <v>122</v>
      </c>
      <c r="L108" s="113" t="s">
        <v>122</v>
      </c>
      <c r="M108" s="114" t="s">
        <v>122</v>
      </c>
      <c r="N108" s="115" t="s">
        <v>122</v>
      </c>
      <c r="O108" s="115" t="s">
        <v>122</v>
      </c>
      <c r="P108" s="115" t="s">
        <v>122</v>
      </c>
      <c r="Q108" s="113" t="s">
        <v>122</v>
      </c>
      <c r="R108" s="113" t="s">
        <v>122</v>
      </c>
      <c r="S108" s="114" t="s">
        <v>122</v>
      </c>
      <c r="T108" s="115" t="s">
        <v>122</v>
      </c>
      <c r="U108" s="115" t="s">
        <v>122</v>
      </c>
      <c r="V108" s="115" t="s">
        <v>122</v>
      </c>
      <c r="W108" s="116" t="s">
        <v>122</v>
      </c>
      <c r="X108" s="116" t="s">
        <v>122</v>
      </c>
      <c r="Y108" s="117" t="s">
        <v>122</v>
      </c>
      <c r="Z108" s="115" t="s">
        <v>122</v>
      </c>
      <c r="AA108" s="118" t="s">
        <v>122</v>
      </c>
      <c r="AB108" s="118" t="s">
        <v>122</v>
      </c>
    </row>
    <row r="109" spans="1:28" s="43" customFormat="1" ht="28.5" customHeight="1" x14ac:dyDescent="0.2">
      <c r="A109" s="61" t="s">
        <v>123</v>
      </c>
      <c r="B109" s="35">
        <f>B104+B105+B106+B107</f>
        <v>3284</v>
      </c>
      <c r="C109" s="35">
        <f>C104+C105+C106+C107</f>
        <v>3357</v>
      </c>
      <c r="D109" s="37">
        <f t="shared" si="144"/>
        <v>6641</v>
      </c>
      <c r="E109" s="35">
        <f>E104+E105+E106+E107</f>
        <v>411</v>
      </c>
      <c r="F109" s="35">
        <f>F104+F105+F106+F107</f>
        <v>408</v>
      </c>
      <c r="G109" s="37">
        <f>E109+F109</f>
        <v>819</v>
      </c>
      <c r="H109" s="36">
        <f>E109/B109</f>
        <v>0.12515225334957369</v>
      </c>
      <c r="I109" s="36">
        <f>F109/C109</f>
        <v>0.12153708668453976</v>
      </c>
      <c r="J109" s="36">
        <f>G109/D109</f>
        <v>0.12332480048185514</v>
      </c>
      <c r="K109" s="35">
        <f>K104+K105+K106+K107</f>
        <v>2424</v>
      </c>
      <c r="L109" s="35">
        <f>L104+L105+L106+L107</f>
        <v>2392</v>
      </c>
      <c r="M109" s="37">
        <f>K109+L109</f>
        <v>4816</v>
      </c>
      <c r="N109" s="36">
        <f>K109/B109</f>
        <v>0.73812423873325217</v>
      </c>
      <c r="O109" s="36">
        <f>L109/C109</f>
        <v>0.7125409591897528</v>
      </c>
      <c r="P109" s="36">
        <f>M109/D109</f>
        <v>0.72519198915825933</v>
      </c>
      <c r="Q109" s="35">
        <f>Q104+Q105+Q106+Q107</f>
        <v>449</v>
      </c>
      <c r="R109" s="35">
        <f>R104+R105+R106+R107</f>
        <v>557</v>
      </c>
      <c r="S109" s="37">
        <f>Q109+R109</f>
        <v>1006</v>
      </c>
      <c r="T109" s="36">
        <f t="shared" si="141"/>
        <v>0.13672350791717416</v>
      </c>
      <c r="U109" s="36">
        <f t="shared" si="142"/>
        <v>0.16592195412570748</v>
      </c>
      <c r="V109" s="36">
        <f t="shared" si="143"/>
        <v>0.15148321035988557</v>
      </c>
      <c r="W109" s="35">
        <f>W104+W105+W106+W107</f>
        <v>188</v>
      </c>
      <c r="X109" s="35">
        <f>X104+X105+X106+X107</f>
        <v>296</v>
      </c>
      <c r="Y109" s="35">
        <f>W109+X109</f>
        <v>484</v>
      </c>
      <c r="Z109" s="36">
        <f t="shared" si="120"/>
        <v>5.7247259439707675E-2</v>
      </c>
      <c r="AA109" s="36">
        <f t="shared" si="120"/>
        <v>8.8173964849568062E-2</v>
      </c>
      <c r="AB109" s="36">
        <f t="shared" si="120"/>
        <v>7.2880590272549312E-2</v>
      </c>
    </row>
    <row r="110" spans="1:28" s="43" customFormat="1" ht="28.5" customHeight="1" x14ac:dyDescent="0.2">
      <c r="A110" s="62" t="s">
        <v>72</v>
      </c>
      <c r="B110" s="17">
        <v>741</v>
      </c>
      <c r="C110" s="17">
        <v>681</v>
      </c>
      <c r="D110" s="18">
        <f t="shared" si="144"/>
        <v>1422</v>
      </c>
      <c r="E110" s="78">
        <v>53</v>
      </c>
      <c r="F110" s="78">
        <v>40</v>
      </c>
      <c r="G110" s="79">
        <f t="shared" si="116"/>
        <v>93</v>
      </c>
      <c r="H110" s="80">
        <f t="shared" si="145"/>
        <v>7.1524966261808362E-2</v>
      </c>
      <c r="I110" s="80">
        <f t="shared" si="139"/>
        <v>5.8737151248164463E-2</v>
      </c>
      <c r="J110" s="80">
        <f t="shared" si="140"/>
        <v>6.5400843881856546E-2</v>
      </c>
      <c r="K110" s="78">
        <v>543</v>
      </c>
      <c r="L110" s="78">
        <v>460</v>
      </c>
      <c r="M110" s="79">
        <f t="shared" si="117"/>
        <v>1003</v>
      </c>
      <c r="N110" s="80">
        <f t="shared" si="146"/>
        <v>0.73279352226720651</v>
      </c>
      <c r="O110" s="80">
        <f t="shared" si="147"/>
        <v>0.67547723935389137</v>
      </c>
      <c r="P110" s="80">
        <f t="shared" si="148"/>
        <v>0.70534458509142051</v>
      </c>
      <c r="Q110" s="78">
        <v>145</v>
      </c>
      <c r="R110" s="78">
        <v>181</v>
      </c>
      <c r="S110" s="79">
        <f t="shared" si="118"/>
        <v>326</v>
      </c>
      <c r="T110" s="80">
        <f t="shared" si="141"/>
        <v>0.19568151147098514</v>
      </c>
      <c r="U110" s="80">
        <f t="shared" si="142"/>
        <v>0.26578560939794421</v>
      </c>
      <c r="V110" s="80">
        <f t="shared" si="143"/>
        <v>0.22925457102672292</v>
      </c>
      <c r="W110" s="81">
        <v>78</v>
      </c>
      <c r="X110" s="81">
        <v>111</v>
      </c>
      <c r="Y110" s="82">
        <f t="shared" si="119"/>
        <v>189</v>
      </c>
      <c r="Z110" s="80">
        <f t="shared" si="120"/>
        <v>0.10526315789473684</v>
      </c>
      <c r="AA110" s="19">
        <f t="shared" si="120"/>
        <v>0.16299559471365638</v>
      </c>
      <c r="AB110" s="19">
        <f t="shared" si="120"/>
        <v>0.13291139240506328</v>
      </c>
    </row>
    <row r="111" spans="1:28" s="43" customFormat="1" ht="28.5" customHeight="1" x14ac:dyDescent="0.2">
      <c r="A111" s="51" t="s">
        <v>73</v>
      </c>
      <c r="B111" s="8">
        <v>1874</v>
      </c>
      <c r="C111" s="8">
        <v>1909</v>
      </c>
      <c r="D111" s="9">
        <f t="shared" si="144"/>
        <v>3783</v>
      </c>
      <c r="E111" s="67">
        <v>200</v>
      </c>
      <c r="F111" s="67">
        <v>175</v>
      </c>
      <c r="G111" s="68">
        <f t="shared" si="116"/>
        <v>375</v>
      </c>
      <c r="H111" s="69">
        <f t="shared" si="145"/>
        <v>0.10672358591248667</v>
      </c>
      <c r="I111" s="69">
        <f t="shared" si="139"/>
        <v>9.1671031953902568E-2</v>
      </c>
      <c r="J111" s="69">
        <f t="shared" si="140"/>
        <v>9.9127676447264071E-2</v>
      </c>
      <c r="K111" s="67">
        <v>1296</v>
      </c>
      <c r="L111" s="67">
        <v>1240</v>
      </c>
      <c r="M111" s="68">
        <f t="shared" si="117"/>
        <v>2536</v>
      </c>
      <c r="N111" s="69">
        <f t="shared" si="146"/>
        <v>0.69156883671291358</v>
      </c>
      <c r="O111" s="69">
        <f t="shared" si="147"/>
        <v>0.64955474070193819</v>
      </c>
      <c r="P111" s="69">
        <f t="shared" si="148"/>
        <v>0.67036743325403114</v>
      </c>
      <c r="Q111" s="67">
        <v>378</v>
      </c>
      <c r="R111" s="67">
        <v>494</v>
      </c>
      <c r="S111" s="68">
        <f t="shared" si="118"/>
        <v>872</v>
      </c>
      <c r="T111" s="69">
        <f t="shared" si="141"/>
        <v>0.20170757737459979</v>
      </c>
      <c r="U111" s="69">
        <f t="shared" si="142"/>
        <v>0.25877422734415922</v>
      </c>
      <c r="V111" s="69">
        <f t="shared" si="143"/>
        <v>0.23050489029870475</v>
      </c>
      <c r="W111" s="76">
        <v>207</v>
      </c>
      <c r="X111" s="76">
        <v>339</v>
      </c>
      <c r="Y111" s="83">
        <f t="shared" si="119"/>
        <v>546</v>
      </c>
      <c r="Z111" s="69">
        <f t="shared" si="120"/>
        <v>0.1104589114194237</v>
      </c>
      <c r="AA111" s="10">
        <f t="shared" si="120"/>
        <v>0.17757988475641698</v>
      </c>
      <c r="AB111" s="10">
        <f t="shared" si="120"/>
        <v>0.14432989690721648</v>
      </c>
    </row>
    <row r="112" spans="1:28" s="43" customFormat="1" ht="28.5" customHeight="1" x14ac:dyDescent="0.2">
      <c r="A112" s="51" t="s">
        <v>74</v>
      </c>
      <c r="B112" s="8">
        <v>1100</v>
      </c>
      <c r="C112" s="8">
        <v>1044</v>
      </c>
      <c r="D112" s="9">
        <f t="shared" si="144"/>
        <v>2144</v>
      </c>
      <c r="E112" s="67">
        <v>126</v>
      </c>
      <c r="F112" s="67">
        <v>103</v>
      </c>
      <c r="G112" s="68">
        <f t="shared" si="116"/>
        <v>229</v>
      </c>
      <c r="H112" s="69">
        <f t="shared" si="145"/>
        <v>0.11454545454545455</v>
      </c>
      <c r="I112" s="69">
        <f t="shared" si="139"/>
        <v>9.8659003831417624E-2</v>
      </c>
      <c r="J112" s="69">
        <f t="shared" si="140"/>
        <v>0.10680970149253731</v>
      </c>
      <c r="K112" s="67">
        <v>752</v>
      </c>
      <c r="L112" s="67">
        <v>642</v>
      </c>
      <c r="M112" s="68">
        <f t="shared" si="117"/>
        <v>1394</v>
      </c>
      <c r="N112" s="69">
        <f t="shared" si="146"/>
        <v>0.6836363636363636</v>
      </c>
      <c r="O112" s="69">
        <f t="shared" si="147"/>
        <v>0.61494252873563215</v>
      </c>
      <c r="P112" s="69">
        <f t="shared" si="148"/>
        <v>0.65018656716417911</v>
      </c>
      <c r="Q112" s="67">
        <v>222</v>
      </c>
      <c r="R112" s="67">
        <v>299</v>
      </c>
      <c r="S112" s="68">
        <f t="shared" si="118"/>
        <v>521</v>
      </c>
      <c r="T112" s="69">
        <f t="shared" si="141"/>
        <v>0.20181818181818181</v>
      </c>
      <c r="U112" s="69">
        <f t="shared" si="142"/>
        <v>0.28639846743295017</v>
      </c>
      <c r="V112" s="69">
        <f t="shared" si="143"/>
        <v>0.24300373134328357</v>
      </c>
      <c r="W112" s="76">
        <v>122</v>
      </c>
      <c r="X112" s="76">
        <v>196</v>
      </c>
      <c r="Y112" s="83">
        <f t="shared" si="119"/>
        <v>318</v>
      </c>
      <c r="Z112" s="69">
        <f t="shared" si="120"/>
        <v>0.11090909090909092</v>
      </c>
      <c r="AA112" s="10">
        <f t="shared" si="120"/>
        <v>0.18773946360153257</v>
      </c>
      <c r="AB112" s="10">
        <f t="shared" si="120"/>
        <v>0.14832089552238806</v>
      </c>
    </row>
    <row r="113" spans="1:28" s="43" customFormat="1" ht="28.5" customHeight="1" x14ac:dyDescent="0.2">
      <c r="A113" s="58" t="s">
        <v>75</v>
      </c>
      <c r="B113" s="14">
        <v>785</v>
      </c>
      <c r="C113" s="14">
        <v>786</v>
      </c>
      <c r="D113" s="15">
        <f t="shared" si="144"/>
        <v>1571</v>
      </c>
      <c r="E113" s="84">
        <v>69</v>
      </c>
      <c r="F113" s="84">
        <v>69</v>
      </c>
      <c r="G113" s="73">
        <f t="shared" si="116"/>
        <v>138</v>
      </c>
      <c r="H113" s="85">
        <f t="shared" si="145"/>
        <v>8.7898089171974517E-2</v>
      </c>
      <c r="I113" s="85">
        <f t="shared" si="139"/>
        <v>8.7786259541984726E-2</v>
      </c>
      <c r="J113" s="85">
        <f t="shared" si="140"/>
        <v>8.7842138765117761E-2</v>
      </c>
      <c r="K113" s="84">
        <v>562</v>
      </c>
      <c r="L113" s="84">
        <v>527</v>
      </c>
      <c r="M113" s="73">
        <f t="shared" si="117"/>
        <v>1089</v>
      </c>
      <c r="N113" s="85">
        <f t="shared" si="146"/>
        <v>0.71592356687898084</v>
      </c>
      <c r="O113" s="85">
        <f t="shared" si="147"/>
        <v>0.67048346055979646</v>
      </c>
      <c r="P113" s="85">
        <f t="shared" si="148"/>
        <v>0.69318905155951627</v>
      </c>
      <c r="Q113" s="84">
        <v>154</v>
      </c>
      <c r="R113" s="84">
        <v>190</v>
      </c>
      <c r="S113" s="73">
        <f t="shared" si="118"/>
        <v>344</v>
      </c>
      <c r="T113" s="85">
        <f t="shared" si="141"/>
        <v>0.1961783439490446</v>
      </c>
      <c r="U113" s="85">
        <f t="shared" si="142"/>
        <v>0.24173027989821882</v>
      </c>
      <c r="V113" s="85">
        <f t="shared" si="143"/>
        <v>0.218968809675366</v>
      </c>
      <c r="W113" s="77">
        <v>83</v>
      </c>
      <c r="X113" s="77">
        <v>108</v>
      </c>
      <c r="Y113" s="86">
        <f t="shared" si="119"/>
        <v>191</v>
      </c>
      <c r="Z113" s="85">
        <f t="shared" si="120"/>
        <v>0.10573248407643313</v>
      </c>
      <c r="AA113" s="20">
        <f t="shared" si="120"/>
        <v>0.13740458015267176</v>
      </c>
      <c r="AB113" s="20">
        <f t="shared" si="120"/>
        <v>0.1215786123488224</v>
      </c>
    </row>
    <row r="114" spans="1:28" s="43" customFormat="1" ht="28.5" customHeight="1" x14ac:dyDescent="0.2">
      <c r="A114" s="61" t="s">
        <v>103</v>
      </c>
      <c r="B114" s="35">
        <f>B110+B111+B112+B113</f>
        <v>4500</v>
      </c>
      <c r="C114" s="35">
        <f>C110+C111+C112+C113</f>
        <v>4420</v>
      </c>
      <c r="D114" s="35">
        <f t="shared" si="144"/>
        <v>8920</v>
      </c>
      <c r="E114" s="35">
        <f>E110+E111+E112+E113</f>
        <v>448</v>
      </c>
      <c r="F114" s="35">
        <f>F110+F111+F112+F113</f>
        <v>387</v>
      </c>
      <c r="G114" s="35">
        <f>E114+F114</f>
        <v>835</v>
      </c>
      <c r="H114" s="36">
        <f t="shared" si="145"/>
        <v>9.955555555555555E-2</v>
      </c>
      <c r="I114" s="36">
        <f t="shared" si="139"/>
        <v>8.7556561085972845E-2</v>
      </c>
      <c r="J114" s="36">
        <f t="shared" si="140"/>
        <v>9.3609865470852024E-2</v>
      </c>
      <c r="K114" s="35">
        <f>K110+K111+K112+K113</f>
        <v>3153</v>
      </c>
      <c r="L114" s="35">
        <f>L110+L111+L112+L113</f>
        <v>2869</v>
      </c>
      <c r="M114" s="35">
        <f>K114+L114</f>
        <v>6022</v>
      </c>
      <c r="N114" s="36">
        <f>K114/B114</f>
        <v>0.70066666666666666</v>
      </c>
      <c r="O114" s="36">
        <f>L114/C114</f>
        <v>0.64909502262443441</v>
      </c>
      <c r="P114" s="36">
        <f>M114/D114</f>
        <v>0.67511210762331841</v>
      </c>
      <c r="Q114" s="35">
        <f>Q110+Q111+Q112+Q113</f>
        <v>899</v>
      </c>
      <c r="R114" s="35">
        <f>R110+R111+R112+R113</f>
        <v>1164</v>
      </c>
      <c r="S114" s="35">
        <f>Q114+R114</f>
        <v>2063</v>
      </c>
      <c r="T114" s="36">
        <f t="shared" si="141"/>
        <v>0.19977777777777778</v>
      </c>
      <c r="U114" s="36">
        <f t="shared" si="142"/>
        <v>0.26334841628959277</v>
      </c>
      <c r="V114" s="36">
        <f t="shared" si="143"/>
        <v>0.2312780269058296</v>
      </c>
      <c r="W114" s="35">
        <f>W110+W111+W112+W113</f>
        <v>490</v>
      </c>
      <c r="X114" s="35">
        <f>X110+X111+X112+X113</f>
        <v>754</v>
      </c>
      <c r="Y114" s="35">
        <f t="shared" si="119"/>
        <v>1244</v>
      </c>
      <c r="Z114" s="36">
        <f t="shared" si="120"/>
        <v>0.10888888888888888</v>
      </c>
      <c r="AA114" s="36">
        <f t="shared" si="120"/>
        <v>0.17058823529411765</v>
      </c>
      <c r="AB114" s="36">
        <f t="shared" si="120"/>
        <v>0.13946188340807175</v>
      </c>
    </row>
    <row r="115" spans="1:28" s="43" customFormat="1" ht="28.5" customHeight="1" x14ac:dyDescent="0.2">
      <c r="A115" s="54" t="s">
        <v>76</v>
      </c>
      <c r="B115" s="17">
        <v>1993</v>
      </c>
      <c r="C115" s="17">
        <v>1990</v>
      </c>
      <c r="D115" s="18">
        <f t="shared" si="144"/>
        <v>3983</v>
      </c>
      <c r="E115" s="90">
        <v>251</v>
      </c>
      <c r="F115" s="90">
        <v>228</v>
      </c>
      <c r="G115" s="79">
        <f t="shared" si="116"/>
        <v>479</v>
      </c>
      <c r="H115" s="91">
        <f t="shared" si="145"/>
        <v>0.12594079277471149</v>
      </c>
      <c r="I115" s="91">
        <f t="shared" si="139"/>
        <v>0.11457286432160804</v>
      </c>
      <c r="J115" s="91">
        <f t="shared" si="140"/>
        <v>0.12026110971629425</v>
      </c>
      <c r="K115" s="90">
        <v>1316</v>
      </c>
      <c r="L115" s="90">
        <v>1225</v>
      </c>
      <c r="M115" s="79">
        <f t="shared" si="117"/>
        <v>2541</v>
      </c>
      <c r="N115" s="91">
        <f t="shared" si="146"/>
        <v>0.66031108881083789</v>
      </c>
      <c r="O115" s="91">
        <f t="shared" si="147"/>
        <v>0.61557788944723613</v>
      </c>
      <c r="P115" s="91">
        <f t="shared" si="148"/>
        <v>0.63796133567662561</v>
      </c>
      <c r="Q115" s="90">
        <v>426</v>
      </c>
      <c r="R115" s="90">
        <v>537</v>
      </c>
      <c r="S115" s="79">
        <f t="shared" si="118"/>
        <v>963</v>
      </c>
      <c r="T115" s="91">
        <f t="shared" si="141"/>
        <v>0.21374811841445057</v>
      </c>
      <c r="U115" s="91">
        <f t="shared" si="142"/>
        <v>0.2698492462311558</v>
      </c>
      <c r="V115" s="91">
        <f t="shared" si="143"/>
        <v>0.24177755460708009</v>
      </c>
      <c r="W115" s="81">
        <v>249</v>
      </c>
      <c r="X115" s="81">
        <v>322</v>
      </c>
      <c r="Y115" s="82">
        <f t="shared" si="119"/>
        <v>571</v>
      </c>
      <c r="Z115" s="91">
        <f t="shared" si="120"/>
        <v>0.1249372804816859</v>
      </c>
      <c r="AA115" s="29">
        <f t="shared" si="120"/>
        <v>0.16180904522613065</v>
      </c>
      <c r="AB115" s="29">
        <f t="shared" si="120"/>
        <v>0.14335927692693951</v>
      </c>
    </row>
    <row r="116" spans="1:28" s="43" customFormat="1" ht="28.5" customHeight="1" x14ac:dyDescent="0.2">
      <c r="A116" s="51" t="s">
        <v>77</v>
      </c>
      <c r="B116" s="8">
        <v>1080</v>
      </c>
      <c r="C116" s="8">
        <v>1039</v>
      </c>
      <c r="D116" s="9">
        <f t="shared" si="144"/>
        <v>2119</v>
      </c>
      <c r="E116" s="67">
        <v>106</v>
      </c>
      <c r="F116" s="67">
        <v>122</v>
      </c>
      <c r="G116" s="68">
        <f t="shared" si="116"/>
        <v>228</v>
      </c>
      <c r="H116" s="69">
        <f t="shared" si="145"/>
        <v>9.8148148148148151E-2</v>
      </c>
      <c r="I116" s="69">
        <f t="shared" si="139"/>
        <v>0.11742059672762271</v>
      </c>
      <c r="J116" s="69">
        <f t="shared" si="140"/>
        <v>0.10759792354884379</v>
      </c>
      <c r="K116" s="67">
        <v>737</v>
      </c>
      <c r="L116" s="67">
        <v>657</v>
      </c>
      <c r="M116" s="68">
        <f t="shared" si="117"/>
        <v>1394</v>
      </c>
      <c r="N116" s="69">
        <f t="shared" si="146"/>
        <v>0.68240740740740746</v>
      </c>
      <c r="O116" s="69">
        <f t="shared" si="147"/>
        <v>0.63233878729547643</v>
      </c>
      <c r="P116" s="69">
        <f t="shared" si="148"/>
        <v>0.65785747994336952</v>
      </c>
      <c r="Q116" s="67">
        <v>237</v>
      </c>
      <c r="R116" s="67">
        <v>260</v>
      </c>
      <c r="S116" s="68">
        <f t="shared" si="118"/>
        <v>497</v>
      </c>
      <c r="T116" s="69">
        <f t="shared" si="141"/>
        <v>0.21944444444444444</v>
      </c>
      <c r="U116" s="69">
        <f t="shared" si="142"/>
        <v>0.25024061597690089</v>
      </c>
      <c r="V116" s="69">
        <f t="shared" si="143"/>
        <v>0.2345445965077867</v>
      </c>
      <c r="W116" s="76">
        <v>131</v>
      </c>
      <c r="X116" s="76">
        <v>168</v>
      </c>
      <c r="Y116" s="83">
        <f t="shared" si="119"/>
        <v>299</v>
      </c>
      <c r="Z116" s="69">
        <f t="shared" si="120"/>
        <v>0.12129629629629629</v>
      </c>
      <c r="AA116" s="10">
        <f t="shared" si="120"/>
        <v>0.16169393647738209</v>
      </c>
      <c r="AB116" s="10">
        <f t="shared" si="120"/>
        <v>0.1411042944785276</v>
      </c>
    </row>
    <row r="117" spans="1:28" s="43" customFormat="1" ht="28.5" customHeight="1" x14ac:dyDescent="0.2">
      <c r="A117" s="51" t="s">
        <v>78</v>
      </c>
      <c r="B117" s="8">
        <v>986</v>
      </c>
      <c r="C117" s="8">
        <v>1017</v>
      </c>
      <c r="D117" s="9">
        <f t="shared" si="144"/>
        <v>2003</v>
      </c>
      <c r="E117" s="67">
        <v>168</v>
      </c>
      <c r="F117" s="67">
        <v>136</v>
      </c>
      <c r="G117" s="68">
        <f t="shared" si="116"/>
        <v>304</v>
      </c>
      <c r="H117" s="69">
        <f t="shared" si="145"/>
        <v>0.17038539553752535</v>
      </c>
      <c r="I117" s="69">
        <f t="shared" si="139"/>
        <v>0.13372664700098327</v>
      </c>
      <c r="J117" s="69">
        <f t="shared" si="140"/>
        <v>0.15177234148776836</v>
      </c>
      <c r="K117" s="67">
        <v>499</v>
      </c>
      <c r="L117" s="67">
        <v>510</v>
      </c>
      <c r="M117" s="68">
        <f t="shared" si="117"/>
        <v>1009</v>
      </c>
      <c r="N117" s="69">
        <f t="shared" si="146"/>
        <v>0.50608519269776875</v>
      </c>
      <c r="O117" s="69">
        <f t="shared" si="147"/>
        <v>0.50147492625368728</v>
      </c>
      <c r="P117" s="69">
        <f t="shared" si="148"/>
        <v>0.50374438342486272</v>
      </c>
      <c r="Q117" s="67">
        <v>319</v>
      </c>
      <c r="R117" s="67">
        <v>371</v>
      </c>
      <c r="S117" s="68">
        <f t="shared" si="118"/>
        <v>690</v>
      </c>
      <c r="T117" s="69">
        <f t="shared" si="141"/>
        <v>0.3235294117647059</v>
      </c>
      <c r="U117" s="69">
        <f t="shared" si="142"/>
        <v>0.36479842674532942</v>
      </c>
      <c r="V117" s="69">
        <f t="shared" si="143"/>
        <v>0.34448327508736892</v>
      </c>
      <c r="W117" s="76">
        <v>235</v>
      </c>
      <c r="X117" s="76">
        <v>258</v>
      </c>
      <c r="Y117" s="83">
        <f t="shared" si="119"/>
        <v>493</v>
      </c>
      <c r="Z117" s="69">
        <f t="shared" si="120"/>
        <v>0.23833671399594319</v>
      </c>
      <c r="AA117" s="10">
        <f t="shared" si="120"/>
        <v>0.25368731563421831</v>
      </c>
      <c r="AB117" s="10">
        <f t="shared" si="120"/>
        <v>0.24613080379430854</v>
      </c>
    </row>
    <row r="118" spans="1:28" s="43" customFormat="1" ht="28.5" customHeight="1" x14ac:dyDescent="0.2">
      <c r="A118" s="58" t="s">
        <v>79</v>
      </c>
      <c r="B118" s="14">
        <v>228</v>
      </c>
      <c r="C118" s="14">
        <v>229</v>
      </c>
      <c r="D118" s="15">
        <f t="shared" si="144"/>
        <v>457</v>
      </c>
      <c r="E118" s="84">
        <v>26</v>
      </c>
      <c r="F118" s="84">
        <v>23</v>
      </c>
      <c r="G118" s="73">
        <f t="shared" si="116"/>
        <v>49</v>
      </c>
      <c r="H118" s="85">
        <f t="shared" si="145"/>
        <v>0.11403508771929824</v>
      </c>
      <c r="I118" s="85">
        <f t="shared" si="139"/>
        <v>0.10043668122270742</v>
      </c>
      <c r="J118" s="85">
        <f t="shared" si="140"/>
        <v>0.10722100656455143</v>
      </c>
      <c r="K118" s="84">
        <v>136</v>
      </c>
      <c r="L118" s="84">
        <v>126</v>
      </c>
      <c r="M118" s="73">
        <f t="shared" si="117"/>
        <v>262</v>
      </c>
      <c r="N118" s="85">
        <f t="shared" si="146"/>
        <v>0.59649122807017541</v>
      </c>
      <c r="O118" s="85">
        <f t="shared" si="147"/>
        <v>0.55021834061135366</v>
      </c>
      <c r="P118" s="85">
        <f t="shared" si="148"/>
        <v>0.57330415754923414</v>
      </c>
      <c r="Q118" s="84">
        <v>66</v>
      </c>
      <c r="R118" s="84">
        <v>80</v>
      </c>
      <c r="S118" s="73">
        <f t="shared" si="118"/>
        <v>146</v>
      </c>
      <c r="T118" s="85">
        <f t="shared" si="141"/>
        <v>0.28947368421052633</v>
      </c>
      <c r="U118" s="85">
        <f t="shared" si="142"/>
        <v>0.34934497816593885</v>
      </c>
      <c r="V118" s="85">
        <f t="shared" si="143"/>
        <v>0.31947483588621445</v>
      </c>
      <c r="W118" s="77">
        <v>49</v>
      </c>
      <c r="X118" s="77">
        <v>51</v>
      </c>
      <c r="Y118" s="86">
        <f t="shared" si="119"/>
        <v>100</v>
      </c>
      <c r="Z118" s="85">
        <f t="shared" si="120"/>
        <v>0.21491228070175439</v>
      </c>
      <c r="AA118" s="20">
        <f t="shared" si="120"/>
        <v>0.22270742358078602</v>
      </c>
      <c r="AB118" s="20">
        <f t="shared" si="120"/>
        <v>0.21881838074398249</v>
      </c>
    </row>
    <row r="119" spans="1:28" s="43" customFormat="1" ht="28.5" customHeight="1" x14ac:dyDescent="0.2">
      <c r="A119" s="61" t="s">
        <v>104</v>
      </c>
      <c r="B119" s="35">
        <f>B115+B116+B117+B118</f>
        <v>4287</v>
      </c>
      <c r="C119" s="35">
        <f>C115+C116+C117+C118</f>
        <v>4275</v>
      </c>
      <c r="D119" s="37">
        <f t="shared" si="144"/>
        <v>8562</v>
      </c>
      <c r="E119" s="35">
        <f>E115+E116+E117+E118</f>
        <v>551</v>
      </c>
      <c r="F119" s="35">
        <f>F115+F116+F117+F118</f>
        <v>509</v>
      </c>
      <c r="G119" s="37">
        <f>E119+F119</f>
        <v>1060</v>
      </c>
      <c r="H119" s="36">
        <f t="shared" si="145"/>
        <v>0.12852810823419641</v>
      </c>
      <c r="I119" s="36">
        <f t="shared" si="139"/>
        <v>0.11906432748538012</v>
      </c>
      <c r="J119" s="36">
        <f t="shared" si="140"/>
        <v>0.12380284980144826</v>
      </c>
      <c r="K119" s="35">
        <f>K115+K116+K117+K118</f>
        <v>2688</v>
      </c>
      <c r="L119" s="35">
        <f>L115+L116+L117+L118</f>
        <v>2518</v>
      </c>
      <c r="M119" s="37">
        <f>K119+L119</f>
        <v>5206</v>
      </c>
      <c r="N119" s="36">
        <f>K119/B119</f>
        <v>0.62701189643107069</v>
      </c>
      <c r="O119" s="36">
        <f>L119/C119</f>
        <v>0.58900584795321642</v>
      </c>
      <c r="P119" s="36">
        <f>M119/D119</f>
        <v>0.60803550572296194</v>
      </c>
      <c r="Q119" s="35">
        <f>Q115+Q116+Q117+Q118</f>
        <v>1048</v>
      </c>
      <c r="R119" s="35">
        <f>R115+R116+R117+R118</f>
        <v>1248</v>
      </c>
      <c r="S119" s="37">
        <f>Q119+R119</f>
        <v>2296</v>
      </c>
      <c r="T119" s="36">
        <f t="shared" si="141"/>
        <v>0.24445999533473292</v>
      </c>
      <c r="U119" s="36">
        <f t="shared" si="142"/>
        <v>0.29192982456140348</v>
      </c>
      <c r="V119" s="36">
        <f t="shared" si="143"/>
        <v>0.26816164447558982</v>
      </c>
      <c r="W119" s="35">
        <f>W115+W116+W117+W118</f>
        <v>664</v>
      </c>
      <c r="X119" s="35">
        <f>X115+X116+X117+X118</f>
        <v>799</v>
      </c>
      <c r="Y119" s="35">
        <f t="shared" si="119"/>
        <v>1463</v>
      </c>
      <c r="Z119" s="36">
        <f t="shared" si="120"/>
        <v>0.15488686727315137</v>
      </c>
      <c r="AA119" s="36">
        <f t="shared" si="120"/>
        <v>0.18690058479532165</v>
      </c>
      <c r="AB119" s="36">
        <f t="shared" si="120"/>
        <v>0.17087129175426302</v>
      </c>
    </row>
    <row r="120" spans="1:28" s="43" customFormat="1" ht="28.5" customHeight="1" x14ac:dyDescent="0.2">
      <c r="A120" s="62" t="s">
        <v>80</v>
      </c>
      <c r="B120" s="17">
        <v>687</v>
      </c>
      <c r="C120" s="17">
        <v>619</v>
      </c>
      <c r="D120" s="18">
        <f t="shared" ref="D120:D133" si="167">B120+C120</f>
        <v>1306</v>
      </c>
      <c r="E120" s="78">
        <v>82</v>
      </c>
      <c r="F120" s="78">
        <v>71</v>
      </c>
      <c r="G120" s="79">
        <f t="shared" si="116"/>
        <v>153</v>
      </c>
      <c r="H120" s="80">
        <f t="shared" ref="H120:H130" si="168">E120/B120</f>
        <v>0.11935953420669577</v>
      </c>
      <c r="I120" s="80">
        <f t="shared" ref="I120:I130" si="169">F120/C120</f>
        <v>0.1147011308562197</v>
      </c>
      <c r="J120" s="80">
        <f t="shared" ref="J120:J130" si="170">G120/D120</f>
        <v>0.11715160796324656</v>
      </c>
      <c r="K120" s="78">
        <v>443</v>
      </c>
      <c r="L120" s="78">
        <v>368</v>
      </c>
      <c r="M120" s="79">
        <f t="shared" si="117"/>
        <v>811</v>
      </c>
      <c r="N120" s="80">
        <f t="shared" ref="N120:N129" si="171">K120/B120</f>
        <v>0.64483260553129551</v>
      </c>
      <c r="O120" s="80">
        <f t="shared" ref="O120:O129" si="172">L120/C120</f>
        <v>0.59450726978998381</v>
      </c>
      <c r="P120" s="80">
        <f t="shared" ref="P120:P129" si="173">M120/D120</f>
        <v>0.62098009188361414</v>
      </c>
      <c r="Q120" s="78">
        <v>162</v>
      </c>
      <c r="R120" s="78">
        <v>180</v>
      </c>
      <c r="S120" s="79">
        <f t="shared" si="118"/>
        <v>342</v>
      </c>
      <c r="T120" s="80">
        <f t="shared" ref="T120:T129" si="174">Q120/B120</f>
        <v>0.23580786026200873</v>
      </c>
      <c r="U120" s="80">
        <f t="shared" ref="U120:U129" si="175">R120/C120</f>
        <v>0.29079159935379645</v>
      </c>
      <c r="V120" s="80">
        <f t="shared" ref="V120:V129" si="176">S120/D120</f>
        <v>0.26186830015313933</v>
      </c>
      <c r="W120" s="81">
        <v>95</v>
      </c>
      <c r="X120" s="81">
        <v>117</v>
      </c>
      <c r="Y120" s="82">
        <f t="shared" si="119"/>
        <v>212</v>
      </c>
      <c r="Z120" s="80">
        <f t="shared" si="120"/>
        <v>0.13828238719068414</v>
      </c>
      <c r="AA120" s="19">
        <f t="shared" si="120"/>
        <v>0.18901453957996769</v>
      </c>
      <c r="AB120" s="19">
        <f t="shared" si="120"/>
        <v>0.16232771822358347</v>
      </c>
    </row>
    <row r="121" spans="1:28" s="43" customFormat="1" ht="28.5" customHeight="1" x14ac:dyDescent="0.2">
      <c r="A121" s="51" t="s">
        <v>81</v>
      </c>
      <c r="B121" s="8">
        <v>400</v>
      </c>
      <c r="C121" s="8">
        <v>409</v>
      </c>
      <c r="D121" s="9">
        <f t="shared" si="167"/>
        <v>809</v>
      </c>
      <c r="E121" s="67">
        <v>48</v>
      </c>
      <c r="F121" s="67">
        <v>47</v>
      </c>
      <c r="G121" s="68">
        <f t="shared" si="116"/>
        <v>95</v>
      </c>
      <c r="H121" s="69">
        <f t="shared" si="168"/>
        <v>0.12</v>
      </c>
      <c r="I121" s="69">
        <f t="shared" si="169"/>
        <v>0.11491442542787286</v>
      </c>
      <c r="J121" s="69">
        <f t="shared" si="170"/>
        <v>0.11742892459826947</v>
      </c>
      <c r="K121" s="142">
        <v>265</v>
      </c>
      <c r="L121" s="142">
        <v>256</v>
      </c>
      <c r="M121" s="68">
        <f t="shared" si="117"/>
        <v>521</v>
      </c>
      <c r="N121" s="69">
        <f t="shared" si="171"/>
        <v>0.66249999999999998</v>
      </c>
      <c r="O121" s="69">
        <f t="shared" si="172"/>
        <v>0.62591687041564792</v>
      </c>
      <c r="P121" s="69">
        <f t="shared" si="173"/>
        <v>0.6440049443757726</v>
      </c>
      <c r="Q121" s="67">
        <v>87</v>
      </c>
      <c r="R121" s="67">
        <v>106</v>
      </c>
      <c r="S121" s="68">
        <f t="shared" si="118"/>
        <v>193</v>
      </c>
      <c r="T121" s="69">
        <f t="shared" si="174"/>
        <v>0.2175</v>
      </c>
      <c r="U121" s="69">
        <f t="shared" si="175"/>
        <v>0.25916870415647919</v>
      </c>
      <c r="V121" s="69">
        <f t="shared" si="176"/>
        <v>0.23856613102595797</v>
      </c>
      <c r="W121" s="76">
        <v>49</v>
      </c>
      <c r="X121" s="76">
        <v>67</v>
      </c>
      <c r="Y121" s="83">
        <f t="shared" si="119"/>
        <v>116</v>
      </c>
      <c r="Z121" s="69">
        <f t="shared" si="120"/>
        <v>0.1225</v>
      </c>
      <c r="AA121" s="10">
        <f t="shared" si="120"/>
        <v>0.16381418092909536</v>
      </c>
      <c r="AB121" s="10">
        <f t="shared" si="120"/>
        <v>0.14338689740420271</v>
      </c>
    </row>
    <row r="122" spans="1:28" s="43" customFormat="1" ht="28.5" customHeight="1" x14ac:dyDescent="0.2">
      <c r="A122" s="51" t="s">
        <v>82</v>
      </c>
      <c r="B122" s="8">
        <v>617</v>
      </c>
      <c r="C122" s="8">
        <v>574</v>
      </c>
      <c r="D122" s="9">
        <f t="shared" si="167"/>
        <v>1191</v>
      </c>
      <c r="E122" s="67">
        <v>67</v>
      </c>
      <c r="F122" s="67">
        <v>48</v>
      </c>
      <c r="G122" s="68">
        <f t="shared" si="116"/>
        <v>115</v>
      </c>
      <c r="H122" s="69">
        <f t="shared" si="168"/>
        <v>0.10858995137763371</v>
      </c>
      <c r="I122" s="69">
        <f t="shared" si="169"/>
        <v>8.3623693379790948E-2</v>
      </c>
      <c r="J122" s="69">
        <f t="shared" si="170"/>
        <v>9.6557514693534838E-2</v>
      </c>
      <c r="K122" s="67">
        <v>361</v>
      </c>
      <c r="L122" s="67">
        <v>313</v>
      </c>
      <c r="M122" s="68">
        <f t="shared" si="117"/>
        <v>674</v>
      </c>
      <c r="N122" s="69">
        <f t="shared" si="171"/>
        <v>0.5850891410048622</v>
      </c>
      <c r="O122" s="69">
        <f t="shared" si="172"/>
        <v>0.54529616724738672</v>
      </c>
      <c r="P122" s="69">
        <f t="shared" si="173"/>
        <v>0.56591099916036947</v>
      </c>
      <c r="Q122" s="67">
        <v>189</v>
      </c>
      <c r="R122" s="67">
        <v>213</v>
      </c>
      <c r="S122" s="68">
        <f t="shared" si="118"/>
        <v>402</v>
      </c>
      <c r="T122" s="69">
        <f t="shared" si="174"/>
        <v>0.30632090761750408</v>
      </c>
      <c r="U122" s="69">
        <f t="shared" si="175"/>
        <v>0.3710801393728223</v>
      </c>
      <c r="V122" s="69">
        <f t="shared" si="176"/>
        <v>0.33753148614609574</v>
      </c>
      <c r="W122" s="76">
        <v>85</v>
      </c>
      <c r="X122" s="76">
        <v>121</v>
      </c>
      <c r="Y122" s="83">
        <f t="shared" si="119"/>
        <v>206</v>
      </c>
      <c r="Z122" s="69">
        <f t="shared" si="120"/>
        <v>0.13776337115072934</v>
      </c>
      <c r="AA122" s="10">
        <f t="shared" si="120"/>
        <v>0.21080139372822299</v>
      </c>
      <c r="AB122" s="10">
        <f t="shared" si="120"/>
        <v>0.17296389588581024</v>
      </c>
    </row>
    <row r="123" spans="1:28" s="43" customFormat="1" ht="28.5" customHeight="1" x14ac:dyDescent="0.2">
      <c r="A123" s="51" t="s">
        <v>83</v>
      </c>
      <c r="B123" s="8">
        <v>299</v>
      </c>
      <c r="C123" s="8">
        <v>333</v>
      </c>
      <c r="D123" s="9">
        <f t="shared" si="167"/>
        <v>632</v>
      </c>
      <c r="E123" s="67">
        <v>57</v>
      </c>
      <c r="F123" s="67">
        <v>55</v>
      </c>
      <c r="G123" s="68">
        <f t="shared" si="116"/>
        <v>112</v>
      </c>
      <c r="H123" s="69">
        <f t="shared" si="168"/>
        <v>0.19063545150501673</v>
      </c>
      <c r="I123" s="69">
        <f t="shared" si="169"/>
        <v>0.16516516516516516</v>
      </c>
      <c r="J123" s="69">
        <f t="shared" si="170"/>
        <v>0.17721518987341772</v>
      </c>
      <c r="K123" s="67">
        <v>172</v>
      </c>
      <c r="L123" s="67">
        <v>185</v>
      </c>
      <c r="M123" s="68">
        <f t="shared" si="117"/>
        <v>357</v>
      </c>
      <c r="N123" s="69">
        <f t="shared" si="171"/>
        <v>0.57525083612040129</v>
      </c>
      <c r="O123" s="69">
        <f t="shared" si="172"/>
        <v>0.55555555555555558</v>
      </c>
      <c r="P123" s="69">
        <f t="shared" si="173"/>
        <v>0.564873417721519</v>
      </c>
      <c r="Q123" s="67">
        <v>70</v>
      </c>
      <c r="R123" s="67">
        <v>93</v>
      </c>
      <c r="S123" s="68">
        <f t="shared" si="118"/>
        <v>163</v>
      </c>
      <c r="T123" s="69">
        <f t="shared" si="174"/>
        <v>0.23411371237458195</v>
      </c>
      <c r="U123" s="69">
        <f t="shared" si="175"/>
        <v>0.27927927927927926</v>
      </c>
      <c r="V123" s="69">
        <f t="shared" si="176"/>
        <v>0.25791139240506328</v>
      </c>
      <c r="W123" s="76">
        <v>40</v>
      </c>
      <c r="X123" s="76">
        <v>65</v>
      </c>
      <c r="Y123" s="83">
        <f t="shared" si="119"/>
        <v>105</v>
      </c>
      <c r="Z123" s="69">
        <f t="shared" si="120"/>
        <v>0.13377926421404682</v>
      </c>
      <c r="AA123" s="10">
        <f t="shared" si="120"/>
        <v>0.19519519519519518</v>
      </c>
      <c r="AB123" s="10">
        <f t="shared" si="120"/>
        <v>0.16613924050632911</v>
      </c>
    </row>
    <row r="124" spans="1:28" s="43" customFormat="1" ht="28.5" customHeight="1" x14ac:dyDescent="0.2">
      <c r="A124" s="51" t="s">
        <v>84</v>
      </c>
      <c r="B124" s="8">
        <v>152</v>
      </c>
      <c r="C124" s="8">
        <v>144</v>
      </c>
      <c r="D124" s="9">
        <f t="shared" si="167"/>
        <v>296</v>
      </c>
      <c r="E124" s="67">
        <v>15</v>
      </c>
      <c r="F124" s="67">
        <v>11</v>
      </c>
      <c r="G124" s="68">
        <f t="shared" si="116"/>
        <v>26</v>
      </c>
      <c r="H124" s="69">
        <f t="shared" si="168"/>
        <v>9.8684210526315791E-2</v>
      </c>
      <c r="I124" s="69">
        <f t="shared" si="169"/>
        <v>7.6388888888888895E-2</v>
      </c>
      <c r="J124" s="69">
        <f t="shared" si="170"/>
        <v>8.7837837837837843E-2</v>
      </c>
      <c r="K124" s="67">
        <v>107</v>
      </c>
      <c r="L124" s="67">
        <v>83</v>
      </c>
      <c r="M124" s="68">
        <f t="shared" si="117"/>
        <v>190</v>
      </c>
      <c r="N124" s="69">
        <f t="shared" si="171"/>
        <v>0.70394736842105265</v>
      </c>
      <c r="O124" s="69">
        <f t="shared" si="172"/>
        <v>0.57638888888888884</v>
      </c>
      <c r="P124" s="69">
        <f t="shared" si="173"/>
        <v>0.64189189189189189</v>
      </c>
      <c r="Q124" s="67">
        <v>30</v>
      </c>
      <c r="R124" s="67">
        <v>50</v>
      </c>
      <c r="S124" s="68">
        <f t="shared" si="118"/>
        <v>80</v>
      </c>
      <c r="T124" s="69">
        <f t="shared" si="174"/>
        <v>0.19736842105263158</v>
      </c>
      <c r="U124" s="69">
        <f t="shared" si="175"/>
        <v>0.34722222222222221</v>
      </c>
      <c r="V124" s="69">
        <f t="shared" si="176"/>
        <v>0.27027027027027029</v>
      </c>
      <c r="W124" s="76">
        <v>20</v>
      </c>
      <c r="X124" s="76">
        <v>36</v>
      </c>
      <c r="Y124" s="83">
        <f t="shared" si="119"/>
        <v>56</v>
      </c>
      <c r="Z124" s="69">
        <f t="shared" si="120"/>
        <v>0.13157894736842105</v>
      </c>
      <c r="AA124" s="10">
        <f t="shared" si="120"/>
        <v>0.25</v>
      </c>
      <c r="AB124" s="10">
        <f t="shared" si="120"/>
        <v>0.1891891891891892</v>
      </c>
    </row>
    <row r="125" spans="1:28" s="43" customFormat="1" ht="28.5" customHeight="1" x14ac:dyDescent="0.2">
      <c r="A125" s="51" t="s">
        <v>85</v>
      </c>
      <c r="B125" s="8">
        <v>94</v>
      </c>
      <c r="C125" s="8">
        <v>83</v>
      </c>
      <c r="D125" s="9">
        <f t="shared" si="167"/>
        <v>177</v>
      </c>
      <c r="E125" s="67">
        <v>14</v>
      </c>
      <c r="F125" s="67">
        <v>11</v>
      </c>
      <c r="G125" s="68">
        <f t="shared" si="116"/>
        <v>25</v>
      </c>
      <c r="H125" s="69">
        <f t="shared" si="168"/>
        <v>0.14893617021276595</v>
      </c>
      <c r="I125" s="69">
        <f t="shared" si="169"/>
        <v>0.13253012048192772</v>
      </c>
      <c r="J125" s="69">
        <f t="shared" si="170"/>
        <v>0.14124293785310735</v>
      </c>
      <c r="K125" s="67">
        <v>47</v>
      </c>
      <c r="L125" s="67">
        <v>40</v>
      </c>
      <c r="M125" s="68">
        <f t="shared" si="117"/>
        <v>87</v>
      </c>
      <c r="N125" s="69">
        <f t="shared" si="171"/>
        <v>0.5</v>
      </c>
      <c r="O125" s="69">
        <f t="shared" si="172"/>
        <v>0.48192771084337349</v>
      </c>
      <c r="P125" s="69">
        <f t="shared" si="173"/>
        <v>0.49152542372881358</v>
      </c>
      <c r="Q125" s="67">
        <v>33</v>
      </c>
      <c r="R125" s="67">
        <v>32</v>
      </c>
      <c r="S125" s="68">
        <f t="shared" si="118"/>
        <v>65</v>
      </c>
      <c r="T125" s="69">
        <f t="shared" si="174"/>
        <v>0.35106382978723405</v>
      </c>
      <c r="U125" s="69">
        <f t="shared" si="175"/>
        <v>0.38554216867469882</v>
      </c>
      <c r="V125" s="69">
        <f t="shared" si="176"/>
        <v>0.3672316384180791</v>
      </c>
      <c r="W125" s="76">
        <v>15</v>
      </c>
      <c r="X125" s="76">
        <v>16</v>
      </c>
      <c r="Y125" s="83">
        <f t="shared" si="119"/>
        <v>31</v>
      </c>
      <c r="Z125" s="69">
        <f t="shared" si="120"/>
        <v>0.15957446808510639</v>
      </c>
      <c r="AA125" s="10">
        <f t="shared" si="120"/>
        <v>0.19277108433734941</v>
      </c>
      <c r="AB125" s="10">
        <f t="shared" si="120"/>
        <v>0.1751412429378531</v>
      </c>
    </row>
    <row r="126" spans="1:28" s="43" customFormat="1" ht="28.5" customHeight="1" x14ac:dyDescent="0.2">
      <c r="A126" s="51" t="s">
        <v>86</v>
      </c>
      <c r="B126" s="8">
        <v>543</v>
      </c>
      <c r="C126" s="8">
        <v>463</v>
      </c>
      <c r="D126" s="9">
        <f t="shared" si="167"/>
        <v>1006</v>
      </c>
      <c r="E126" s="67">
        <v>62</v>
      </c>
      <c r="F126" s="67">
        <v>49</v>
      </c>
      <c r="G126" s="68">
        <f t="shared" si="116"/>
        <v>111</v>
      </c>
      <c r="H126" s="69">
        <f t="shared" si="168"/>
        <v>0.1141804788213628</v>
      </c>
      <c r="I126" s="69">
        <f t="shared" si="169"/>
        <v>0.10583153347732181</v>
      </c>
      <c r="J126" s="69">
        <f t="shared" si="170"/>
        <v>0.11033797216699801</v>
      </c>
      <c r="K126" s="67">
        <v>363</v>
      </c>
      <c r="L126" s="67">
        <v>273</v>
      </c>
      <c r="M126" s="68">
        <f t="shared" si="117"/>
        <v>636</v>
      </c>
      <c r="N126" s="69">
        <f t="shared" si="171"/>
        <v>0.66850828729281764</v>
      </c>
      <c r="O126" s="69">
        <f t="shared" si="172"/>
        <v>0.58963282937365014</v>
      </c>
      <c r="P126" s="69">
        <f t="shared" si="173"/>
        <v>0.63220675944333993</v>
      </c>
      <c r="Q126" s="67">
        <v>118</v>
      </c>
      <c r="R126" s="67">
        <v>141</v>
      </c>
      <c r="S126" s="68">
        <f t="shared" si="118"/>
        <v>259</v>
      </c>
      <c r="T126" s="69">
        <f t="shared" si="174"/>
        <v>0.21731123388581952</v>
      </c>
      <c r="U126" s="69">
        <f t="shared" si="175"/>
        <v>0.30453563714902809</v>
      </c>
      <c r="V126" s="69">
        <f t="shared" si="176"/>
        <v>0.25745526838966204</v>
      </c>
      <c r="W126" s="76">
        <v>56</v>
      </c>
      <c r="X126" s="76">
        <v>77</v>
      </c>
      <c r="Y126" s="83">
        <f t="shared" si="119"/>
        <v>133</v>
      </c>
      <c r="Z126" s="69">
        <f t="shared" si="120"/>
        <v>0.10313075506445672</v>
      </c>
      <c r="AA126" s="10">
        <f t="shared" si="120"/>
        <v>0.16630669546436286</v>
      </c>
      <c r="AB126" s="10">
        <f t="shared" si="120"/>
        <v>0.13220675944333996</v>
      </c>
    </row>
    <row r="127" spans="1:28" s="43" customFormat="1" ht="28.5" customHeight="1" x14ac:dyDescent="0.2">
      <c r="A127" s="51" t="s">
        <v>87</v>
      </c>
      <c r="B127" s="8">
        <v>143</v>
      </c>
      <c r="C127" s="8">
        <v>151</v>
      </c>
      <c r="D127" s="9">
        <f t="shared" si="167"/>
        <v>294</v>
      </c>
      <c r="E127" s="67">
        <v>8</v>
      </c>
      <c r="F127" s="67">
        <v>14</v>
      </c>
      <c r="G127" s="68">
        <f t="shared" si="116"/>
        <v>22</v>
      </c>
      <c r="H127" s="69">
        <f t="shared" si="168"/>
        <v>5.5944055944055944E-2</v>
      </c>
      <c r="I127" s="69">
        <f t="shared" si="169"/>
        <v>9.2715231788079472E-2</v>
      </c>
      <c r="J127" s="69">
        <f t="shared" si="170"/>
        <v>7.4829931972789115E-2</v>
      </c>
      <c r="K127" s="67">
        <v>104</v>
      </c>
      <c r="L127" s="67">
        <v>97</v>
      </c>
      <c r="M127" s="68">
        <f t="shared" si="117"/>
        <v>201</v>
      </c>
      <c r="N127" s="69">
        <f>K127/B127</f>
        <v>0.72727272727272729</v>
      </c>
      <c r="O127" s="69">
        <f t="shared" si="172"/>
        <v>0.64238410596026485</v>
      </c>
      <c r="P127" s="69">
        <f>M127/D127</f>
        <v>0.68367346938775508</v>
      </c>
      <c r="Q127" s="67">
        <v>31</v>
      </c>
      <c r="R127" s="67">
        <v>40</v>
      </c>
      <c r="S127" s="68">
        <f t="shared" si="118"/>
        <v>71</v>
      </c>
      <c r="T127" s="69">
        <f t="shared" si="174"/>
        <v>0.21678321678321677</v>
      </c>
      <c r="U127" s="69">
        <f t="shared" si="175"/>
        <v>0.26490066225165565</v>
      </c>
      <c r="V127" s="69">
        <f t="shared" si="176"/>
        <v>0.24149659863945577</v>
      </c>
      <c r="W127" s="76">
        <v>11</v>
      </c>
      <c r="X127" s="76">
        <v>20</v>
      </c>
      <c r="Y127" s="83">
        <f t="shared" si="119"/>
        <v>31</v>
      </c>
      <c r="Z127" s="69">
        <f t="shared" si="120"/>
        <v>7.6923076923076927E-2</v>
      </c>
      <c r="AA127" s="10">
        <f t="shared" si="120"/>
        <v>0.13245033112582782</v>
      </c>
      <c r="AB127" s="10">
        <f t="shared" si="120"/>
        <v>0.10544217687074831</v>
      </c>
    </row>
    <row r="128" spans="1:28" s="43" customFormat="1" ht="28.5" customHeight="1" x14ac:dyDescent="0.2">
      <c r="A128" s="51" t="s">
        <v>88</v>
      </c>
      <c r="B128" s="8">
        <v>1031</v>
      </c>
      <c r="C128" s="8">
        <v>1141</v>
      </c>
      <c r="D128" s="9">
        <f t="shared" si="167"/>
        <v>2172</v>
      </c>
      <c r="E128" s="67">
        <v>80</v>
      </c>
      <c r="F128" s="67">
        <v>72</v>
      </c>
      <c r="G128" s="68">
        <f t="shared" si="116"/>
        <v>152</v>
      </c>
      <c r="H128" s="69">
        <f t="shared" si="168"/>
        <v>7.7594568380213391E-2</v>
      </c>
      <c r="I128" s="69">
        <f t="shared" si="169"/>
        <v>6.3102541630148987E-2</v>
      </c>
      <c r="J128" s="69">
        <f t="shared" si="170"/>
        <v>6.9981583793738492E-2</v>
      </c>
      <c r="K128" s="67">
        <v>450</v>
      </c>
      <c r="L128" s="67">
        <v>488</v>
      </c>
      <c r="M128" s="68">
        <f t="shared" si="117"/>
        <v>938</v>
      </c>
      <c r="N128" s="69">
        <f>K128/B128</f>
        <v>0.43646944713870028</v>
      </c>
      <c r="O128" s="69">
        <f t="shared" si="172"/>
        <v>0.42769500438212094</v>
      </c>
      <c r="P128" s="69">
        <f>M128/D128</f>
        <v>0.43186003683241253</v>
      </c>
      <c r="Q128" s="67">
        <v>501</v>
      </c>
      <c r="R128" s="67">
        <v>581</v>
      </c>
      <c r="S128" s="68">
        <f t="shared" si="118"/>
        <v>1082</v>
      </c>
      <c r="T128" s="69">
        <f t="shared" si="174"/>
        <v>0.48593598448108632</v>
      </c>
      <c r="U128" s="69">
        <f t="shared" si="175"/>
        <v>0.50920245398773001</v>
      </c>
      <c r="V128" s="69">
        <f t="shared" si="176"/>
        <v>0.49815837937384899</v>
      </c>
      <c r="W128" s="76">
        <v>255</v>
      </c>
      <c r="X128" s="76">
        <v>294</v>
      </c>
      <c r="Y128" s="83">
        <f t="shared" si="119"/>
        <v>549</v>
      </c>
      <c r="Z128" s="69">
        <f t="shared" si="120"/>
        <v>0.24733268671193018</v>
      </c>
      <c r="AA128" s="10">
        <f t="shared" si="120"/>
        <v>0.25766871165644173</v>
      </c>
      <c r="AB128" s="10">
        <f t="shared" si="120"/>
        <v>0.25276243093922651</v>
      </c>
    </row>
    <row r="129" spans="1:28" s="43" customFormat="1" ht="28.5" customHeight="1" x14ac:dyDescent="0.2">
      <c r="A129" s="58" t="s">
        <v>89</v>
      </c>
      <c r="B129" s="14">
        <v>754</v>
      </c>
      <c r="C129" s="14">
        <v>744</v>
      </c>
      <c r="D129" s="15">
        <f t="shared" si="167"/>
        <v>1498</v>
      </c>
      <c r="E129" s="84">
        <v>135</v>
      </c>
      <c r="F129" s="84">
        <v>126</v>
      </c>
      <c r="G129" s="73">
        <f t="shared" si="116"/>
        <v>261</v>
      </c>
      <c r="H129" s="85">
        <f t="shared" si="168"/>
        <v>0.17904509283819628</v>
      </c>
      <c r="I129" s="85">
        <f t="shared" si="169"/>
        <v>0.16935483870967741</v>
      </c>
      <c r="J129" s="85">
        <f t="shared" si="170"/>
        <v>0.17423230974632845</v>
      </c>
      <c r="K129" s="84">
        <v>477</v>
      </c>
      <c r="L129" s="84">
        <v>450</v>
      </c>
      <c r="M129" s="73">
        <f t="shared" si="117"/>
        <v>927</v>
      </c>
      <c r="N129" s="85">
        <f t="shared" si="171"/>
        <v>0.63262599469496017</v>
      </c>
      <c r="O129" s="85">
        <f t="shared" si="172"/>
        <v>0.60483870967741937</v>
      </c>
      <c r="P129" s="85">
        <f t="shared" si="173"/>
        <v>0.61882510013351133</v>
      </c>
      <c r="Q129" s="84">
        <v>142</v>
      </c>
      <c r="R129" s="84">
        <v>168</v>
      </c>
      <c r="S129" s="73">
        <f t="shared" si="118"/>
        <v>310</v>
      </c>
      <c r="T129" s="85">
        <f t="shared" si="174"/>
        <v>0.1883289124668435</v>
      </c>
      <c r="U129" s="85">
        <f t="shared" si="175"/>
        <v>0.22580645161290322</v>
      </c>
      <c r="V129" s="85">
        <f t="shared" si="176"/>
        <v>0.20694259012016022</v>
      </c>
      <c r="W129" s="77">
        <v>74</v>
      </c>
      <c r="X129" s="77">
        <v>83</v>
      </c>
      <c r="Y129" s="86">
        <f t="shared" si="119"/>
        <v>157</v>
      </c>
      <c r="Z129" s="85">
        <f t="shared" si="120"/>
        <v>9.8143236074270557E-2</v>
      </c>
      <c r="AA129" s="20">
        <f t="shared" si="120"/>
        <v>0.11155913978494623</v>
      </c>
      <c r="AB129" s="20">
        <f t="shared" si="120"/>
        <v>0.1048064085447263</v>
      </c>
    </row>
    <row r="130" spans="1:28" s="43" customFormat="1" ht="28.5" customHeight="1" x14ac:dyDescent="0.2">
      <c r="A130" s="61" t="s">
        <v>105</v>
      </c>
      <c r="B130" s="35">
        <f>SUM(B120:B129)</f>
        <v>4720</v>
      </c>
      <c r="C130" s="35">
        <f>SUM(C120:C129)</f>
        <v>4661</v>
      </c>
      <c r="D130" s="37">
        <f t="shared" si="167"/>
        <v>9381</v>
      </c>
      <c r="E130" s="35">
        <f>SUM(E120:E129)</f>
        <v>568</v>
      </c>
      <c r="F130" s="35">
        <f>SUM(F120:F129)</f>
        <v>504</v>
      </c>
      <c r="G130" s="37">
        <f>E130+F130</f>
        <v>1072</v>
      </c>
      <c r="H130" s="36">
        <f t="shared" si="168"/>
        <v>0.12033898305084746</v>
      </c>
      <c r="I130" s="36">
        <f t="shared" si="169"/>
        <v>0.10813130229564472</v>
      </c>
      <c r="J130" s="36">
        <f t="shared" si="170"/>
        <v>0.11427353160643855</v>
      </c>
      <c r="K130" s="35">
        <f>SUM(K120:K129)</f>
        <v>2789</v>
      </c>
      <c r="L130" s="35">
        <f>SUM(L120:L129)</f>
        <v>2553</v>
      </c>
      <c r="M130" s="37">
        <f>K130+L130</f>
        <v>5342</v>
      </c>
      <c r="N130" s="36">
        <f>K130/B130</f>
        <v>0.59088983050847455</v>
      </c>
      <c r="O130" s="36">
        <f>L130/C130</f>
        <v>0.54773653722377169</v>
      </c>
      <c r="P130" s="36">
        <f>M130/D130</f>
        <v>0.56944888604626376</v>
      </c>
      <c r="Q130" s="35">
        <f>SUM(Q120:Q129)</f>
        <v>1363</v>
      </c>
      <c r="R130" s="35">
        <f>SUM(R120:R129)</f>
        <v>1604</v>
      </c>
      <c r="S130" s="37">
        <f>Q130+R130</f>
        <v>2967</v>
      </c>
      <c r="T130" s="36">
        <f t="shared" ref="T130:V134" si="177">Q130/B130</f>
        <v>0.28877118644067795</v>
      </c>
      <c r="U130" s="36">
        <f t="shared" si="177"/>
        <v>0.34413216048058359</v>
      </c>
      <c r="V130" s="36">
        <f t="shared" si="177"/>
        <v>0.31627758234729775</v>
      </c>
      <c r="W130" s="35">
        <f>SUM(W120:W129)</f>
        <v>700</v>
      </c>
      <c r="X130" s="35">
        <f>SUM(X120:X129)</f>
        <v>896</v>
      </c>
      <c r="Y130" s="40">
        <f>W130+X130</f>
        <v>1596</v>
      </c>
      <c r="Z130" s="36">
        <f t="shared" si="120"/>
        <v>0.14830508474576271</v>
      </c>
      <c r="AA130" s="36">
        <f t="shared" si="120"/>
        <v>0.19223342630336837</v>
      </c>
      <c r="AB130" s="36">
        <f t="shared" si="120"/>
        <v>0.17013111608570514</v>
      </c>
    </row>
    <row r="131" spans="1:28" ht="28.5" customHeight="1" x14ac:dyDescent="0.2">
      <c r="A131" s="57" t="s">
        <v>117</v>
      </c>
      <c r="B131" s="21">
        <v>1030</v>
      </c>
      <c r="C131" s="21">
        <v>1055</v>
      </c>
      <c r="D131" s="18">
        <f t="shared" si="167"/>
        <v>2085</v>
      </c>
      <c r="E131" s="96">
        <v>264</v>
      </c>
      <c r="F131" s="96">
        <v>252</v>
      </c>
      <c r="G131" s="97">
        <f t="shared" si="116"/>
        <v>516</v>
      </c>
      <c r="H131" s="103">
        <f t="shared" ref="H131:J134" si="178">E131/B131</f>
        <v>0.25631067961165049</v>
      </c>
      <c r="I131" s="103">
        <f t="shared" si="178"/>
        <v>0.23886255924170616</v>
      </c>
      <c r="J131" s="103">
        <f t="shared" si="178"/>
        <v>0.24748201438848921</v>
      </c>
      <c r="K131" s="96">
        <v>688</v>
      </c>
      <c r="L131" s="96">
        <v>698</v>
      </c>
      <c r="M131" s="97">
        <f t="shared" si="117"/>
        <v>1386</v>
      </c>
      <c r="N131" s="103">
        <f t="shared" ref="N131:P133" si="179">K131/B131</f>
        <v>0.66796116504854364</v>
      </c>
      <c r="O131" s="103">
        <f t="shared" si="179"/>
        <v>0.66161137440758289</v>
      </c>
      <c r="P131" s="103">
        <f t="shared" si="179"/>
        <v>0.66474820143884894</v>
      </c>
      <c r="Q131" s="96">
        <v>78</v>
      </c>
      <c r="R131" s="96">
        <v>105</v>
      </c>
      <c r="S131" s="73">
        <f t="shared" si="118"/>
        <v>183</v>
      </c>
      <c r="T131" s="103">
        <f t="shared" si="177"/>
        <v>7.5728155339805828E-2</v>
      </c>
      <c r="U131" s="103">
        <f t="shared" si="177"/>
        <v>9.9526066350710901E-2</v>
      </c>
      <c r="V131" s="103">
        <f t="shared" si="177"/>
        <v>8.7769784172661874E-2</v>
      </c>
      <c r="W131" s="96">
        <v>31</v>
      </c>
      <c r="X131" s="96">
        <v>60</v>
      </c>
      <c r="Y131" s="97">
        <f t="shared" si="119"/>
        <v>91</v>
      </c>
      <c r="Z131" s="32">
        <f t="shared" ref="Z131:AB134" si="180">W131/B131</f>
        <v>3.0097087378640777E-2</v>
      </c>
      <c r="AA131" s="32">
        <f t="shared" si="180"/>
        <v>5.6872037914691941E-2</v>
      </c>
      <c r="AB131" s="32">
        <f t="shared" si="180"/>
        <v>4.3645083932853719E-2</v>
      </c>
    </row>
    <row r="132" spans="1:28" s="43" customFormat="1" ht="28.5" customHeight="1" x14ac:dyDescent="0.2">
      <c r="A132" s="62" t="s">
        <v>119</v>
      </c>
      <c r="B132" s="17">
        <v>589</v>
      </c>
      <c r="C132" s="17">
        <v>621</v>
      </c>
      <c r="D132" s="144">
        <f t="shared" si="167"/>
        <v>1210</v>
      </c>
      <c r="E132" s="78">
        <v>156</v>
      </c>
      <c r="F132" s="78">
        <v>138</v>
      </c>
      <c r="G132" s="79">
        <f t="shared" si="116"/>
        <v>294</v>
      </c>
      <c r="H132" s="80">
        <f t="shared" si="178"/>
        <v>0.26485568760611206</v>
      </c>
      <c r="I132" s="80">
        <f t="shared" si="178"/>
        <v>0.22222222222222221</v>
      </c>
      <c r="J132" s="80">
        <f t="shared" si="178"/>
        <v>0.24297520661157024</v>
      </c>
      <c r="K132" s="78">
        <v>379</v>
      </c>
      <c r="L132" s="78">
        <v>427</v>
      </c>
      <c r="M132" s="79">
        <f t="shared" si="117"/>
        <v>806</v>
      </c>
      <c r="N132" s="80">
        <f t="shared" si="179"/>
        <v>0.64346349745331066</v>
      </c>
      <c r="O132" s="80">
        <f t="shared" si="179"/>
        <v>0.6876006441223832</v>
      </c>
      <c r="P132" s="80">
        <f t="shared" si="179"/>
        <v>0.66611570247933882</v>
      </c>
      <c r="Q132" s="78">
        <v>54</v>
      </c>
      <c r="R132" s="78">
        <v>56</v>
      </c>
      <c r="S132" s="79">
        <f t="shared" si="118"/>
        <v>110</v>
      </c>
      <c r="T132" s="80">
        <f t="shared" si="177"/>
        <v>9.1680814940577254E-2</v>
      </c>
      <c r="U132" s="80">
        <f t="shared" si="177"/>
        <v>9.0177133655394523E-2</v>
      </c>
      <c r="V132" s="80">
        <f t="shared" si="177"/>
        <v>9.0909090909090912E-2</v>
      </c>
      <c r="W132" s="143">
        <v>25</v>
      </c>
      <c r="X132" s="143">
        <v>27</v>
      </c>
      <c r="Y132" s="95">
        <f t="shared" si="119"/>
        <v>52</v>
      </c>
      <c r="Z132" s="19">
        <f t="shared" si="180"/>
        <v>4.2444821731748725E-2</v>
      </c>
      <c r="AA132" s="19">
        <f t="shared" si="180"/>
        <v>4.3478260869565216E-2</v>
      </c>
      <c r="AB132" s="19">
        <f t="shared" si="180"/>
        <v>4.2975206611570248E-2</v>
      </c>
    </row>
    <row r="133" spans="1:28" s="43" customFormat="1" ht="28.5" customHeight="1" x14ac:dyDescent="0.2">
      <c r="A133" s="60" t="s">
        <v>120</v>
      </c>
      <c r="B133" s="11">
        <v>2265</v>
      </c>
      <c r="C133" s="11">
        <v>2201</v>
      </c>
      <c r="D133" s="12">
        <f t="shared" si="167"/>
        <v>4466</v>
      </c>
      <c r="E133" s="142">
        <v>630</v>
      </c>
      <c r="F133" s="142">
        <v>591</v>
      </c>
      <c r="G133" s="71">
        <f t="shared" si="116"/>
        <v>1221</v>
      </c>
      <c r="H133" s="72">
        <f t="shared" si="178"/>
        <v>0.27814569536423839</v>
      </c>
      <c r="I133" s="72">
        <f t="shared" si="178"/>
        <v>0.26851431167651069</v>
      </c>
      <c r="J133" s="72">
        <f t="shared" si="178"/>
        <v>0.27339901477832512</v>
      </c>
      <c r="K133" s="70">
        <v>1469</v>
      </c>
      <c r="L133" s="70">
        <v>1423</v>
      </c>
      <c r="M133" s="71">
        <f t="shared" si="117"/>
        <v>2892</v>
      </c>
      <c r="N133" s="72">
        <f t="shared" si="179"/>
        <v>0.64856512141280354</v>
      </c>
      <c r="O133" s="72">
        <f t="shared" si="179"/>
        <v>0.64652430713312126</v>
      </c>
      <c r="P133" s="72">
        <f t="shared" si="179"/>
        <v>0.64755933721450964</v>
      </c>
      <c r="Q133" s="70">
        <v>166</v>
      </c>
      <c r="R133" s="70">
        <v>187</v>
      </c>
      <c r="S133" s="71">
        <f t="shared" si="118"/>
        <v>353</v>
      </c>
      <c r="T133" s="72">
        <f t="shared" si="177"/>
        <v>7.3289183222958063E-2</v>
      </c>
      <c r="U133" s="72">
        <f t="shared" si="177"/>
        <v>8.4961381190368016E-2</v>
      </c>
      <c r="V133" s="72">
        <f t="shared" si="177"/>
        <v>7.9041648007165247E-2</v>
      </c>
      <c r="W133" s="121">
        <v>77</v>
      </c>
      <c r="X133" s="121">
        <v>100</v>
      </c>
      <c r="Y133" s="86">
        <f t="shared" si="119"/>
        <v>177</v>
      </c>
      <c r="Z133" s="13">
        <f t="shared" si="180"/>
        <v>3.399558498896247E-2</v>
      </c>
      <c r="AA133" s="13">
        <f t="shared" si="180"/>
        <v>4.5433893684688781E-2</v>
      </c>
      <c r="AB133" s="13">
        <f t="shared" si="180"/>
        <v>3.9632781012091355E-2</v>
      </c>
    </row>
    <row r="134" spans="1:28" s="43" customFormat="1" ht="28.5" customHeight="1" x14ac:dyDescent="0.2">
      <c r="A134" s="61" t="s">
        <v>121</v>
      </c>
      <c r="B134" s="35">
        <f>B132+B133</f>
        <v>2854</v>
      </c>
      <c r="C134" s="35">
        <f>C132+C133</f>
        <v>2822</v>
      </c>
      <c r="D134" s="37">
        <f>B134+C134</f>
        <v>5676</v>
      </c>
      <c r="E134" s="35">
        <f>E132+E133</f>
        <v>786</v>
      </c>
      <c r="F134" s="35">
        <f>F132+F133</f>
        <v>729</v>
      </c>
      <c r="G134" s="37">
        <f>E134+F134</f>
        <v>1515</v>
      </c>
      <c r="H134" s="36">
        <f t="shared" si="178"/>
        <v>0.27540294323756132</v>
      </c>
      <c r="I134" s="36">
        <f t="shared" si="178"/>
        <v>0.25832742735648478</v>
      </c>
      <c r="J134" s="36">
        <f t="shared" si="178"/>
        <v>0.26691331923890066</v>
      </c>
      <c r="K134" s="35">
        <f>K132+K133</f>
        <v>1848</v>
      </c>
      <c r="L134" s="35">
        <f>L132+L133</f>
        <v>1850</v>
      </c>
      <c r="M134" s="37">
        <f>K134+L134</f>
        <v>3698</v>
      </c>
      <c r="N134" s="36">
        <f>K134/B134</f>
        <v>0.64751226348983881</v>
      </c>
      <c r="O134" s="36">
        <f>L134/C134</f>
        <v>0.65556343019135366</v>
      </c>
      <c r="P134" s="36">
        <f>M134/D134</f>
        <v>0.65151515151515149</v>
      </c>
      <c r="Q134" s="35">
        <f>Q132+Q133</f>
        <v>220</v>
      </c>
      <c r="R134" s="35">
        <f>R132+R133</f>
        <v>243</v>
      </c>
      <c r="S134" s="37">
        <f>Q134+R134</f>
        <v>463</v>
      </c>
      <c r="T134" s="36">
        <f t="shared" si="177"/>
        <v>7.7084793272599858E-2</v>
      </c>
      <c r="U134" s="36">
        <f t="shared" si="177"/>
        <v>8.6109142452161586E-2</v>
      </c>
      <c r="V134" s="36">
        <f t="shared" si="177"/>
        <v>8.1571529245947849E-2</v>
      </c>
      <c r="W134" s="124">
        <f>W132+W133</f>
        <v>102</v>
      </c>
      <c r="X134" s="124">
        <f>X132+X133</f>
        <v>127</v>
      </c>
      <c r="Y134" s="34">
        <f>W134+X134</f>
        <v>229</v>
      </c>
      <c r="Z134" s="36">
        <f t="shared" si="180"/>
        <v>3.5739313244569026E-2</v>
      </c>
      <c r="AA134" s="36">
        <f t="shared" si="180"/>
        <v>4.500354358610914E-2</v>
      </c>
      <c r="AB134" s="36">
        <f t="shared" si="180"/>
        <v>4.0345313601127551E-2</v>
      </c>
    </row>
    <row r="135" spans="1:28" ht="28.5" customHeight="1" x14ac:dyDescent="0.2">
      <c r="A135" s="57" t="s">
        <v>118</v>
      </c>
      <c r="B135" s="21">
        <v>666</v>
      </c>
      <c r="C135" s="21">
        <v>715</v>
      </c>
      <c r="D135" s="21">
        <f>B135+C135</f>
        <v>1381</v>
      </c>
      <c r="E135" s="96">
        <v>138</v>
      </c>
      <c r="F135" s="96">
        <v>145</v>
      </c>
      <c r="G135" s="97">
        <f>E135+F135</f>
        <v>283</v>
      </c>
      <c r="H135" s="103">
        <f t="shared" ref="H135" si="181">E135/B135</f>
        <v>0.2072072072072072</v>
      </c>
      <c r="I135" s="103">
        <f t="shared" ref="I135" si="182">F135/C135</f>
        <v>0.20279720279720279</v>
      </c>
      <c r="J135" s="103">
        <f t="shared" ref="J135" si="183">G135/D135</f>
        <v>0.20492396813902969</v>
      </c>
      <c r="K135" s="96">
        <v>443</v>
      </c>
      <c r="L135" s="96">
        <v>472</v>
      </c>
      <c r="M135" s="97">
        <f>K135+L135</f>
        <v>915</v>
      </c>
      <c r="N135" s="103">
        <f t="shared" ref="N135" si="184">K135/B135</f>
        <v>0.66516516516516522</v>
      </c>
      <c r="O135" s="103">
        <f t="shared" ref="O135" si="185">L135/C135</f>
        <v>0.66013986013986015</v>
      </c>
      <c r="P135" s="103">
        <f t="shared" ref="P135" si="186">M135/D135</f>
        <v>0.66256335988414194</v>
      </c>
      <c r="Q135" s="96">
        <v>85</v>
      </c>
      <c r="R135" s="96">
        <v>98</v>
      </c>
      <c r="S135" s="73">
        <f>Q135+R135</f>
        <v>183</v>
      </c>
      <c r="T135" s="103">
        <f t="shared" ref="T135" si="187">Q135/B135</f>
        <v>0.12762762762762764</v>
      </c>
      <c r="U135" s="103">
        <f t="shared" ref="U135" si="188">R135/C135</f>
        <v>0.13706293706293707</v>
      </c>
      <c r="V135" s="103">
        <f t="shared" ref="V135" si="189">S135/D135</f>
        <v>0.13251267197682839</v>
      </c>
      <c r="W135" s="96">
        <v>37</v>
      </c>
      <c r="X135" s="96">
        <v>41</v>
      </c>
      <c r="Y135" s="97">
        <f>W135+X135</f>
        <v>78</v>
      </c>
      <c r="Z135" s="32">
        <f t="shared" ref="Z135" si="190">W135/B135</f>
        <v>5.5555555555555552E-2</v>
      </c>
      <c r="AA135" s="32">
        <f t="shared" ref="AA135" si="191">X135/C135</f>
        <v>5.7342657342657345E-2</v>
      </c>
      <c r="AB135" s="32">
        <f t="shared" ref="AB135" si="192">Y135/D135</f>
        <v>5.6480811006517015E-2</v>
      </c>
    </row>
  </sheetData>
  <sheetProtection selectLockedCells="1"/>
  <mergeCells count="14">
    <mergeCell ref="A1:AB1"/>
    <mergeCell ref="B2:D4"/>
    <mergeCell ref="Q4:S4"/>
    <mergeCell ref="T4:V4"/>
    <mergeCell ref="Q2:V2"/>
    <mergeCell ref="E4:G4"/>
    <mergeCell ref="H4:J4"/>
    <mergeCell ref="K4:M4"/>
    <mergeCell ref="N4:P4"/>
    <mergeCell ref="E2:J3"/>
    <mergeCell ref="K2:P3"/>
    <mergeCell ref="W3:AB3"/>
    <mergeCell ref="W4:Y4"/>
    <mergeCell ref="Z4:AB4"/>
  </mergeCells>
  <phoneticPr fontId="2"/>
  <conditionalFormatting sqref="P7:P16 P18:P22 P24:P29 P31 P40:P41 P46:P50 P53:P58 P60:P65 P67:P72 P74:P75 P77:P81 P83:P88 P90:P92 P94:P101 P103:P107 P110:P113 P115:P118 P120:P129 P131:P133 P135 P33:P38">
    <cfRule type="top10" dxfId="23" priority="222" stopIfTrue="1" rank="10"/>
  </conditionalFormatting>
  <conditionalFormatting sqref="Z7:Z16 Z18:Z22 Z24:Z29 Z31 Z33:Z38 Z40:Z41 Z43:Z44 Z46:Z50 Z53:Z58 Z60:Z65 Z67:Z72 Z74:Z75 Z77:Z81 Z83:Z88 Z90:Z92 Z94:Z101 Z103:Z107 Z110:Z113 Z115:Z118 Z120:Z129 Z131:Z133 Z135">
    <cfRule type="top10" dxfId="22" priority="214" stopIfTrue="1" rank="10"/>
  </conditionalFormatting>
  <conditionalFormatting sqref="AB7:AB16 AB18:AB22 AB24:AB29 AB31 AB33:AB38 AB40:AB41 AB43:AB44 AB46:AB50 AB53:AB58 AB60:AB65 AB67:AB72 AB74:AB75 AB77:AB81 AB83:AB88 AB90:AB92 AB94:AB101 AB103:AB107 AB110:AB113 AB115:AB118 AB120:AB129 AB131:AB133 AB135">
    <cfRule type="top10" dxfId="21" priority="210" stopIfTrue="1" rank="10"/>
  </conditionalFormatting>
  <conditionalFormatting sqref="AB7:AB16 AB18:AB22 AB24:AB29 AB33:AB38 AB40:AB41 AB43:AB44 AB46:AB50 AB53:AB58 AB60:AB65 AB67:AB72 AB74:AB75 AB77:AB81 AB83:AB88 AB90:AB92 AB94:AB101 AB103:AB107 AB110:AB113 AB115:AB118 AB120:AB129 AB131:AB133 AB135">
    <cfRule type="top10" dxfId="20" priority="209" stopIfTrue="1" bottom="1" rank="10"/>
  </conditionalFormatting>
  <conditionalFormatting sqref="H7:H16 H18:H22 H24:H29 H31 H40:H41 H43:H44 H46:H50 H53:H58 H60:H65 H67:H72 H74:H75 H77:H81 H83:H88 H90:H92 H94:H101 H103:H107 H110:H113 H115:H118 H120:H129 H131:H133 H135 H33:H38">
    <cfRule type="top10" dxfId="19" priority="253" stopIfTrue="1" bottom="1" rank="10"/>
    <cfRule type="top10" dxfId="18" priority="254" stopIfTrue="1" rank="10"/>
  </conditionalFormatting>
  <conditionalFormatting sqref="AA7:AA16 AA18:AA22 AA24:AA29 AA31 AA33:AA38 AA40:AA41 AA43:AA44 AA46:AA50 AA53:AA58 AA60:AA65 AA67:AA72 AA74:AA75 AA77:AA81 AA83:AA88 AA90:AA92 AA94:AA101 AA103:AA107 AA110:AA113 AA115:AA118 AA120:AA129 AA131:AA133 AA135">
    <cfRule type="top10" dxfId="17" priority="211" stopIfTrue="1" bottom="1" rank="10"/>
    <cfRule type="top10" dxfId="16" priority="212" stopIfTrue="1" rank="10"/>
  </conditionalFormatting>
  <conditionalFormatting sqref="Z7:Z16 Z18:Z22 Z24:Z29 Z31 Z33:Z38 Z40:Z41 Z43:Z44 Z46:Z50 Z53:Z58 Z60:Z65 Z67:Z72 Z74:Z75 Z77:Z81 Z83:Z88 Z90:Z92 Z94:Z101 Z103:Z108 Z110:Z113 Z115:Z118 Z120:Z129 Z131:Z133 Z135">
    <cfRule type="top10" dxfId="15" priority="213" stopIfTrue="1" bottom="1" rank="10"/>
  </conditionalFormatting>
  <conditionalFormatting sqref="V7:V16 V18:V22 V24:V29 V31 V40:V41 V43:V44 V46:V50 V53:V58 V60:V65 V67:V72 V74:V75 V77:V81 V83:V88 V90:V92 V94:V101 V103:V107 V110:V113 V115:V118 V120:V129 V131:V133 V135 V33:V38">
    <cfRule type="top10" dxfId="14" priority="215" stopIfTrue="1" bottom="1" rank="10"/>
    <cfRule type="top10" dxfId="13" priority="216" stopIfTrue="1" rank="10"/>
  </conditionalFormatting>
  <conditionalFormatting sqref="U7:U16 U18:U22 U24:U29 U31 U40:U41 U43:U44 U46:U50 U53:U58 U60:U65 U67:U72 U74:U75 U77:U81 U83:U88 U90:U92 U94:U101 U103:U107 U110:U113 U115:U118 U120:U129 U131:U133 U135 U33:U38">
    <cfRule type="top10" dxfId="12" priority="217" stopIfTrue="1" bottom="1" rank="10"/>
    <cfRule type="top10" dxfId="11" priority="218" stopIfTrue="1" rank="10"/>
  </conditionalFormatting>
  <conditionalFormatting sqref="T7:T16 T18:T22 T24:T29 T31 T40:T41 T43:T44 T46:T50 T53:T58 T60:T65 T67:T72 T74:T75 T77:T81 T83:T88 T90:T92 T94:T101 T103:T107 T110:T113 T115:T118 T120:T129 T131:T133 T135 T33:T38">
    <cfRule type="top10" dxfId="10" priority="219" stopIfTrue="1" bottom="1" rank="10"/>
    <cfRule type="top10" dxfId="9" priority="220" stopIfTrue="1" rank="10"/>
  </conditionalFormatting>
  <conditionalFormatting sqref="P7:P16 P18:P22 P24:P29 P31 P40:P41 P43:P44 P46:P50 P53:P58 P60:P65 P67:P72 P74:P75 P77:P81 P83:P88 P90:P92 P94:P101 P103:P107 P110:P113 P115:P118 P120:P129 P131:P133 P135 P33:P38">
    <cfRule type="top10" dxfId="8" priority="221" stopIfTrue="1" bottom="1" rank="10"/>
  </conditionalFormatting>
  <conditionalFormatting sqref="O7:O16 O18:O22 O24:O29 O31 O40:O41 O43:O44 O46:O50 O53:O58 O60:O65 O67:O72 O74:O75 O77:O81 O83:O88 O90:O92 O94:O101 O103:O107 O110:O113 O115:O118 O120:O129 O131:O133 O135 O33:O38">
    <cfRule type="top10" dxfId="7" priority="223" stopIfTrue="1" bottom="1" rank="10"/>
    <cfRule type="top10" dxfId="6" priority="224" stopIfTrue="1" rank="10"/>
  </conditionalFormatting>
  <conditionalFormatting sqref="N7:N16 N18:N22 N24:N29 N31 N40:N41 N43:N44 N46:N50 N53:N58 N60:N65 N67:N72 N74:N75 N77:N81 N83:N88 N90:N92 N94:N101 N103:N107 N110:N113 N115:N118 N120:N129 N131:N133 N135 N33:N38">
    <cfRule type="top10" dxfId="5" priority="225" stopIfTrue="1" bottom="1" rank="10"/>
    <cfRule type="top10" dxfId="4" priority="226" stopIfTrue="1" rank="10"/>
  </conditionalFormatting>
  <conditionalFormatting sqref="J7:J16 J18:J22 J24:J29 J31 J40:J41 J43:J44 J46:J50 J53:J58 J60:J65 J67:J72 J74:J75 J77:J81 J83:J88 J90:J92 J94:J101 J103:J107 J110:J113 J115:J118 J120:J129 J131:J133 J135 J33:J38">
    <cfRule type="top10" dxfId="3" priority="227" stopIfTrue="1" bottom="1" rank="10"/>
    <cfRule type="top10" dxfId="2" priority="228" stopIfTrue="1" rank="10"/>
  </conditionalFormatting>
  <conditionalFormatting sqref="I7:I16 I18:I22 I24:I29 I31 I40:I41 I43:I44 I46:I50 I53:I58 I60:I65 I67:I72 I74:I75 I77:I81 I83:I88 I90:I92 I94:I101 I103:I107 I110:I113 I115:I118 I120:I129 I131:I133 I135 I33:I38">
    <cfRule type="top10" dxfId="1" priority="229" stopIfTrue="1" bottom="1" rank="10"/>
    <cfRule type="top10" dxfId="0" priority="230" stopIfTrue="1" rank="10"/>
  </conditionalFormatting>
  <pageMargins left="0.78740157480314965" right="0.59055118110236227" top="0.59055118110236227" bottom="0.55118110236220474" header="0.70866141732283472" footer="0.27559055118110237"/>
  <pageSetup paperSize="8" scale="75" fitToHeight="0" orientation="landscape" horizontalDpi="300" verticalDpi="300" r:id="rId1"/>
  <headerFooter alignWithMargins="0">
    <oddHeader>&amp;R&amp;P／&amp;Nページ</oddHeader>
    <oddFooter>&amp;L※ この数値は住民基本台帳人口です。
※ 各数値の高い10地域を&amp;K05+032■&amp;K000000で表しています。
※ 各数値の低い10地域を&amp;K03+032■&amp;K000000で表しています。
※秘匿地域は「x」と表示し、河原口は中新田二丁目、上今泉は上今泉二丁目、中央五丁目は中央二丁目に合算しています。</oddFooter>
  </headerFooter>
  <rowBreaks count="3" manualBreakCount="3">
    <brk id="38" max="27" man="1"/>
    <brk id="70" max="27" man="1"/>
    <brk id="102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町丁字別人口構成比</vt:lpstr>
      <vt:lpstr>町丁字別人口構成比!Print_Area</vt:lpstr>
      <vt:lpstr>町丁字別人口構成比!Print_Titles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明子</dc:creator>
  <cp:lastModifiedBy>海老名市</cp:lastModifiedBy>
  <cp:lastPrinted>2026-01-06T05:11:00Z</cp:lastPrinted>
  <dcterms:created xsi:type="dcterms:W3CDTF">2009-01-09T07:35:30Z</dcterms:created>
  <dcterms:modified xsi:type="dcterms:W3CDTF">2026-01-06T06:25:14Z</dcterms:modified>
</cp:coreProperties>
</file>