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④人口構成比（H19.1.1～）\"/>
    </mc:Choice>
  </mc:AlternateContent>
  <xr:revisionPtr revIDLastSave="0" documentId="13_ncr:1_{8426DB9C-6B3E-41A9-9582-879FFFCF481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町丁字別人口構成比" sheetId="1" r:id="rId1"/>
  </sheets>
  <definedNames>
    <definedName name="_xlnm._FilterDatabase" localSheetId="0" hidden="1">町丁字別人口構成比!$A$6:$AB$126</definedName>
    <definedName name="_xlnm.Print_Area" localSheetId="0">町丁字別人口構成比!$A$1:$AB$126</definedName>
    <definedName name="_xlnm.Print_Titles" localSheetId="0">町丁字別人口構成比!$1:$6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1" l="1"/>
  <c r="X23" i="1"/>
  <c r="R23" i="1"/>
  <c r="X30" i="1"/>
  <c r="R30" i="1"/>
  <c r="R38" i="1"/>
  <c r="X38" i="1"/>
  <c r="X44" i="1"/>
  <c r="R44" i="1"/>
  <c r="X50" i="1"/>
  <c r="R50" i="1"/>
  <c r="X58" i="1"/>
  <c r="R58" i="1"/>
  <c r="X66" i="1"/>
  <c r="R66" i="1"/>
  <c r="R69" i="1"/>
  <c r="R75" i="1"/>
  <c r="R82" i="1"/>
  <c r="R86" i="1"/>
  <c r="R95" i="1"/>
  <c r="R100" i="1"/>
  <c r="R105" i="1"/>
  <c r="R110" i="1"/>
  <c r="X125" i="1"/>
  <c r="X121" i="1"/>
  <c r="R121" i="1"/>
  <c r="R125" i="1"/>
  <c r="L125" i="1"/>
  <c r="L121" i="1"/>
  <c r="L110" i="1"/>
  <c r="L105" i="1"/>
  <c r="L100" i="1"/>
  <c r="L95" i="1"/>
  <c r="L86" i="1"/>
  <c r="L82" i="1"/>
  <c r="L75" i="1"/>
  <c r="L69" i="1"/>
  <c r="L66" i="1"/>
  <c r="L58" i="1"/>
  <c r="L50" i="1"/>
  <c r="L44" i="1"/>
  <c r="L38" i="1"/>
  <c r="L30" i="1"/>
  <c r="L23" i="1"/>
  <c r="L17" i="1"/>
  <c r="F125" i="1"/>
  <c r="F121" i="1"/>
  <c r="F110" i="1"/>
  <c r="F105" i="1"/>
  <c r="F100" i="1"/>
  <c r="F95" i="1"/>
  <c r="F86" i="1"/>
  <c r="F82" i="1"/>
  <c r="F75" i="1"/>
  <c r="F69" i="1"/>
  <c r="F66" i="1"/>
  <c r="F58" i="1"/>
  <c r="F50" i="1"/>
  <c r="F44" i="1"/>
  <c r="G44" i="1"/>
  <c r="F38" i="1"/>
  <c r="F30" i="1"/>
  <c r="F23" i="1"/>
  <c r="F17" i="1"/>
  <c r="E50" i="1"/>
  <c r="G50" i="1" s="1"/>
  <c r="E44" i="1"/>
  <c r="K95" i="1" l="1"/>
  <c r="M95" i="1" s="1"/>
  <c r="E95" i="1"/>
  <c r="G95" i="1" s="1"/>
  <c r="Q75" i="1"/>
  <c r="S75" i="1" s="1"/>
  <c r="E75" i="1"/>
  <c r="G75" i="1" s="1"/>
  <c r="G52" i="1"/>
  <c r="G41" i="1" l="1"/>
  <c r="B49" i="1"/>
  <c r="B52" i="1"/>
  <c r="B41" i="1"/>
  <c r="Z41" i="1" s="1"/>
  <c r="B45" i="1"/>
  <c r="G40" i="1"/>
  <c r="S47" i="1"/>
  <c r="M47" i="1"/>
  <c r="G47" i="1"/>
  <c r="S33" i="1"/>
  <c r="M33" i="1"/>
  <c r="G33" i="1"/>
  <c r="G34" i="1"/>
  <c r="H41" i="1" l="1"/>
  <c r="T41" i="1"/>
  <c r="N41" i="1"/>
  <c r="M126" i="1"/>
  <c r="C78" i="1"/>
  <c r="G7" i="1" l="1"/>
  <c r="M7" i="1"/>
  <c r="Y126" i="1"/>
  <c r="Y124" i="1"/>
  <c r="Y123" i="1"/>
  <c r="Y122" i="1"/>
  <c r="Y120" i="1"/>
  <c r="Y119" i="1"/>
  <c r="Y118" i="1"/>
  <c r="Y117" i="1"/>
  <c r="Y116" i="1"/>
  <c r="Y115" i="1"/>
  <c r="Y114" i="1"/>
  <c r="Y113" i="1"/>
  <c r="Y112" i="1"/>
  <c r="Y111" i="1"/>
  <c r="Y109" i="1"/>
  <c r="Y108" i="1"/>
  <c r="Y107" i="1"/>
  <c r="Y106" i="1"/>
  <c r="Y104" i="1"/>
  <c r="Y103" i="1"/>
  <c r="Y102" i="1"/>
  <c r="Y101" i="1"/>
  <c r="Y99" i="1"/>
  <c r="Y98" i="1"/>
  <c r="Y97" i="1"/>
  <c r="Y96" i="1"/>
  <c r="Y94" i="1"/>
  <c r="Y93" i="1"/>
  <c r="Y92" i="1"/>
  <c r="Y91" i="1"/>
  <c r="Y90" i="1"/>
  <c r="Y89" i="1"/>
  <c r="Y88" i="1"/>
  <c r="Y87" i="1"/>
  <c r="Y85" i="1"/>
  <c r="Y84" i="1"/>
  <c r="Y83" i="1"/>
  <c r="Y81" i="1"/>
  <c r="Y80" i="1"/>
  <c r="Y79" i="1"/>
  <c r="Y78" i="1"/>
  <c r="Y77" i="1"/>
  <c r="Y76" i="1"/>
  <c r="Y74" i="1"/>
  <c r="Y73" i="1"/>
  <c r="Y72" i="1"/>
  <c r="Y71" i="1"/>
  <c r="Y70" i="1"/>
  <c r="Y68" i="1"/>
  <c r="Y67" i="1"/>
  <c r="Y65" i="1"/>
  <c r="Y64" i="1"/>
  <c r="Y63" i="1"/>
  <c r="Y62" i="1"/>
  <c r="Y61" i="1"/>
  <c r="Y60" i="1"/>
  <c r="Y59" i="1"/>
  <c r="Y57" i="1"/>
  <c r="Y56" i="1"/>
  <c r="Y55" i="1"/>
  <c r="Y54" i="1"/>
  <c r="Y53" i="1"/>
  <c r="Y52" i="1"/>
  <c r="Y49" i="1"/>
  <c r="Y48" i="1"/>
  <c r="Y47" i="1"/>
  <c r="Y46" i="1"/>
  <c r="Y45" i="1"/>
  <c r="Y43" i="1"/>
  <c r="Y42" i="1"/>
  <c r="Y41" i="1"/>
  <c r="Y40" i="1"/>
  <c r="Y39" i="1"/>
  <c r="Y37" i="1"/>
  <c r="Y36" i="1"/>
  <c r="Y35" i="1"/>
  <c r="Y34" i="1"/>
  <c r="Y33" i="1"/>
  <c r="Y32" i="1"/>
  <c r="Y31" i="1"/>
  <c r="Y29" i="1"/>
  <c r="Y28" i="1"/>
  <c r="Y27" i="1"/>
  <c r="Y26" i="1"/>
  <c r="Y25" i="1"/>
  <c r="Y24" i="1"/>
  <c r="Y22" i="1"/>
  <c r="Y21" i="1"/>
  <c r="Y20" i="1"/>
  <c r="Y19" i="1"/>
  <c r="Y18" i="1"/>
  <c r="Y16" i="1"/>
  <c r="Y15" i="1"/>
  <c r="Y14" i="1"/>
  <c r="Y13" i="1"/>
  <c r="Y12" i="1"/>
  <c r="Y11" i="1"/>
  <c r="Y10" i="1"/>
  <c r="Y9" i="1"/>
  <c r="Y8" i="1"/>
  <c r="Y7" i="1"/>
  <c r="S126" i="1"/>
  <c r="S124" i="1"/>
  <c r="S123" i="1"/>
  <c r="S122" i="1"/>
  <c r="S120" i="1"/>
  <c r="S119" i="1"/>
  <c r="S118" i="1"/>
  <c r="S117" i="1"/>
  <c r="S116" i="1"/>
  <c r="S115" i="1"/>
  <c r="S114" i="1"/>
  <c r="S113" i="1"/>
  <c r="S112" i="1"/>
  <c r="S111" i="1"/>
  <c r="S109" i="1"/>
  <c r="S108" i="1"/>
  <c r="S107" i="1"/>
  <c r="S106" i="1"/>
  <c r="S104" i="1"/>
  <c r="S103" i="1"/>
  <c r="S102" i="1"/>
  <c r="S101" i="1"/>
  <c r="S99" i="1"/>
  <c r="S98" i="1"/>
  <c r="S97" i="1"/>
  <c r="S96" i="1"/>
  <c r="S94" i="1"/>
  <c r="S93" i="1"/>
  <c r="S92" i="1"/>
  <c r="S91" i="1"/>
  <c r="S90" i="1"/>
  <c r="S89" i="1"/>
  <c r="S88" i="1"/>
  <c r="S87" i="1"/>
  <c r="S85" i="1"/>
  <c r="S84" i="1"/>
  <c r="S83" i="1"/>
  <c r="S81" i="1"/>
  <c r="S80" i="1"/>
  <c r="S79" i="1"/>
  <c r="S78" i="1"/>
  <c r="S77" i="1"/>
  <c r="S76" i="1"/>
  <c r="S74" i="1"/>
  <c r="S73" i="1"/>
  <c r="S72" i="1"/>
  <c r="S71" i="1"/>
  <c r="S70" i="1"/>
  <c r="S68" i="1"/>
  <c r="S67" i="1"/>
  <c r="S65" i="1"/>
  <c r="S64" i="1"/>
  <c r="S63" i="1"/>
  <c r="S62" i="1"/>
  <c r="S61" i="1"/>
  <c r="S60" i="1"/>
  <c r="S59" i="1"/>
  <c r="S57" i="1"/>
  <c r="S56" i="1"/>
  <c r="S55" i="1"/>
  <c r="S54" i="1"/>
  <c r="S53" i="1"/>
  <c r="S52" i="1"/>
  <c r="S49" i="1"/>
  <c r="S48" i="1"/>
  <c r="S46" i="1"/>
  <c r="S45" i="1"/>
  <c r="S43" i="1"/>
  <c r="S42" i="1"/>
  <c r="S41" i="1"/>
  <c r="S40" i="1"/>
  <c r="S39" i="1"/>
  <c r="S37" i="1"/>
  <c r="S36" i="1"/>
  <c r="S35" i="1"/>
  <c r="S34" i="1"/>
  <c r="S32" i="1"/>
  <c r="S31" i="1"/>
  <c r="S29" i="1"/>
  <c r="S28" i="1"/>
  <c r="S27" i="1"/>
  <c r="S26" i="1"/>
  <c r="S25" i="1"/>
  <c r="S24" i="1"/>
  <c r="S22" i="1"/>
  <c r="S21" i="1"/>
  <c r="S20" i="1"/>
  <c r="S19" i="1"/>
  <c r="S18" i="1"/>
  <c r="S16" i="1"/>
  <c r="S15" i="1"/>
  <c r="S14" i="1"/>
  <c r="S13" i="1"/>
  <c r="S12" i="1"/>
  <c r="S11" i="1"/>
  <c r="S10" i="1"/>
  <c r="S9" i="1"/>
  <c r="S8" i="1"/>
  <c r="S7" i="1"/>
  <c r="M124" i="1"/>
  <c r="M123" i="1"/>
  <c r="M122" i="1"/>
  <c r="M120" i="1"/>
  <c r="M119" i="1"/>
  <c r="M118" i="1"/>
  <c r="M117" i="1"/>
  <c r="M116" i="1"/>
  <c r="M115" i="1"/>
  <c r="M114" i="1"/>
  <c r="M113" i="1"/>
  <c r="M112" i="1"/>
  <c r="M111" i="1"/>
  <c r="M109" i="1"/>
  <c r="M108" i="1"/>
  <c r="M107" i="1"/>
  <c r="M106" i="1"/>
  <c r="M104" i="1"/>
  <c r="M103" i="1"/>
  <c r="M102" i="1"/>
  <c r="M101" i="1"/>
  <c r="M99" i="1"/>
  <c r="M98" i="1"/>
  <c r="M97" i="1"/>
  <c r="M96" i="1"/>
  <c r="M94" i="1"/>
  <c r="M93" i="1"/>
  <c r="M92" i="1"/>
  <c r="M91" i="1"/>
  <c r="M90" i="1"/>
  <c r="M89" i="1"/>
  <c r="M88" i="1"/>
  <c r="M87" i="1"/>
  <c r="M85" i="1"/>
  <c r="M84" i="1"/>
  <c r="M83" i="1"/>
  <c r="M81" i="1"/>
  <c r="M80" i="1"/>
  <c r="M79" i="1"/>
  <c r="M78" i="1"/>
  <c r="M77" i="1"/>
  <c r="M76" i="1"/>
  <c r="M74" i="1"/>
  <c r="M73" i="1"/>
  <c r="M72" i="1"/>
  <c r="M71" i="1"/>
  <c r="M70" i="1"/>
  <c r="M68" i="1"/>
  <c r="M67" i="1"/>
  <c r="M65" i="1"/>
  <c r="M64" i="1"/>
  <c r="M63" i="1"/>
  <c r="M62" i="1"/>
  <c r="M61" i="1"/>
  <c r="M60" i="1"/>
  <c r="M59" i="1"/>
  <c r="M57" i="1"/>
  <c r="M56" i="1"/>
  <c r="M55" i="1"/>
  <c r="M54" i="1"/>
  <c r="M53" i="1"/>
  <c r="M52" i="1"/>
  <c r="M49" i="1"/>
  <c r="M48" i="1"/>
  <c r="M46" i="1"/>
  <c r="M45" i="1"/>
  <c r="M43" i="1"/>
  <c r="M42" i="1"/>
  <c r="M41" i="1"/>
  <c r="M40" i="1"/>
  <c r="M39" i="1"/>
  <c r="M37" i="1"/>
  <c r="M36" i="1"/>
  <c r="M35" i="1"/>
  <c r="M34" i="1"/>
  <c r="M32" i="1"/>
  <c r="M31" i="1"/>
  <c r="M29" i="1"/>
  <c r="M28" i="1"/>
  <c r="M27" i="1"/>
  <c r="M26" i="1"/>
  <c r="M25" i="1"/>
  <c r="M24" i="1"/>
  <c r="M22" i="1"/>
  <c r="M21" i="1"/>
  <c r="M20" i="1"/>
  <c r="M19" i="1"/>
  <c r="M18" i="1"/>
  <c r="M16" i="1"/>
  <c r="M15" i="1"/>
  <c r="M14" i="1"/>
  <c r="M13" i="1"/>
  <c r="M12" i="1"/>
  <c r="M11" i="1"/>
  <c r="M10" i="1"/>
  <c r="M9" i="1"/>
  <c r="M8" i="1"/>
  <c r="G126" i="1"/>
  <c r="G124" i="1"/>
  <c r="G123" i="1"/>
  <c r="G122" i="1"/>
  <c r="G120" i="1"/>
  <c r="G119" i="1"/>
  <c r="G118" i="1"/>
  <c r="G117" i="1"/>
  <c r="G116" i="1"/>
  <c r="G115" i="1"/>
  <c r="G114" i="1"/>
  <c r="G113" i="1"/>
  <c r="G112" i="1"/>
  <c r="G111" i="1"/>
  <c r="G109" i="1"/>
  <c r="G108" i="1"/>
  <c r="G107" i="1"/>
  <c r="G106" i="1"/>
  <c r="G104" i="1"/>
  <c r="G103" i="1"/>
  <c r="G102" i="1"/>
  <c r="G101" i="1"/>
  <c r="G99" i="1"/>
  <c r="G98" i="1"/>
  <c r="G97" i="1"/>
  <c r="G96" i="1"/>
  <c r="G94" i="1"/>
  <c r="G93" i="1"/>
  <c r="G92" i="1"/>
  <c r="G91" i="1"/>
  <c r="G90" i="1"/>
  <c r="G89" i="1"/>
  <c r="G88" i="1"/>
  <c r="G87" i="1"/>
  <c r="G85" i="1"/>
  <c r="G84" i="1"/>
  <c r="G83" i="1"/>
  <c r="G81" i="1"/>
  <c r="G80" i="1"/>
  <c r="G79" i="1"/>
  <c r="G78" i="1"/>
  <c r="G77" i="1"/>
  <c r="G76" i="1"/>
  <c r="G74" i="1"/>
  <c r="G73" i="1"/>
  <c r="G72" i="1"/>
  <c r="G71" i="1"/>
  <c r="G70" i="1"/>
  <c r="G68" i="1"/>
  <c r="G67" i="1"/>
  <c r="G65" i="1"/>
  <c r="G64" i="1"/>
  <c r="G63" i="1"/>
  <c r="G62" i="1"/>
  <c r="G61" i="1"/>
  <c r="G60" i="1"/>
  <c r="G59" i="1"/>
  <c r="G57" i="1"/>
  <c r="G56" i="1"/>
  <c r="G55" i="1"/>
  <c r="G54" i="1"/>
  <c r="G53" i="1"/>
  <c r="G49" i="1"/>
  <c r="G48" i="1"/>
  <c r="G46" i="1"/>
  <c r="G45" i="1"/>
  <c r="G43" i="1"/>
  <c r="G42" i="1"/>
  <c r="G39" i="1"/>
  <c r="G37" i="1"/>
  <c r="G36" i="1"/>
  <c r="G35" i="1"/>
  <c r="G32" i="1"/>
  <c r="G31" i="1"/>
  <c r="G29" i="1"/>
  <c r="G28" i="1"/>
  <c r="G27" i="1"/>
  <c r="G26" i="1"/>
  <c r="G25" i="1"/>
  <c r="G24" i="1"/>
  <c r="G22" i="1"/>
  <c r="G21" i="1"/>
  <c r="G20" i="1"/>
  <c r="G19" i="1"/>
  <c r="G18" i="1"/>
  <c r="G16" i="1"/>
  <c r="G15" i="1"/>
  <c r="G14" i="1"/>
  <c r="G13" i="1"/>
  <c r="G12" i="1"/>
  <c r="G11" i="1"/>
  <c r="G10" i="1"/>
  <c r="G9" i="1"/>
  <c r="G8" i="1"/>
  <c r="B101" i="1"/>
  <c r="B99" i="1"/>
  <c r="T99" i="1" s="1"/>
  <c r="B31" i="1"/>
  <c r="T31" i="1" s="1"/>
  <c r="E69" i="1" l="1"/>
  <c r="G69" i="1" s="1"/>
  <c r="E82" i="1"/>
  <c r="G82" i="1" s="1"/>
  <c r="E86" i="1"/>
  <c r="G86" i="1" s="1"/>
  <c r="E100" i="1"/>
  <c r="G100" i="1" s="1"/>
  <c r="E105" i="1"/>
  <c r="G105" i="1" s="1"/>
  <c r="E110" i="1"/>
  <c r="G110" i="1" s="1"/>
  <c r="E121" i="1"/>
  <c r="G121" i="1" s="1"/>
  <c r="E125" i="1"/>
  <c r="G125" i="1" s="1"/>
  <c r="W50" i="1"/>
  <c r="Y50" i="1" s="1"/>
  <c r="Q50" i="1"/>
  <c r="S50" i="1" s="1"/>
  <c r="K50" i="1"/>
  <c r="M50" i="1" s="1"/>
  <c r="X82" i="1" l="1"/>
  <c r="W82" i="1"/>
  <c r="Q82" i="1"/>
  <c r="S82" i="1" s="1"/>
  <c r="K82" i="1"/>
  <c r="M82" i="1" s="1"/>
  <c r="C81" i="1"/>
  <c r="AA81" i="1" s="1"/>
  <c r="B81" i="1"/>
  <c r="Z81" i="1" s="1"/>
  <c r="C80" i="1"/>
  <c r="B80" i="1"/>
  <c r="Z80" i="1" s="1"/>
  <c r="C79" i="1"/>
  <c r="U79" i="1" s="1"/>
  <c r="B79" i="1"/>
  <c r="T79" i="1" s="1"/>
  <c r="AA78" i="1"/>
  <c r="B78" i="1"/>
  <c r="C77" i="1"/>
  <c r="AA77" i="1" s="1"/>
  <c r="B77" i="1"/>
  <c r="T77" i="1" s="1"/>
  <c r="C76" i="1"/>
  <c r="AA76" i="1" s="1"/>
  <c r="B76" i="1"/>
  <c r="B83" i="1"/>
  <c r="C83" i="1"/>
  <c r="U83" i="1" s="1"/>
  <c r="B84" i="1"/>
  <c r="H84" i="1" s="1"/>
  <c r="C84" i="1"/>
  <c r="U84" i="1" s="1"/>
  <c r="B85" i="1"/>
  <c r="H85" i="1" s="1"/>
  <c r="C85" i="1"/>
  <c r="U85" i="1" s="1"/>
  <c r="K86" i="1"/>
  <c r="M86" i="1" s="1"/>
  <c r="Q86" i="1"/>
  <c r="S86" i="1" s="1"/>
  <c r="W86" i="1"/>
  <c r="X86" i="1"/>
  <c r="B87" i="1"/>
  <c r="H87" i="1" s="1"/>
  <c r="C87" i="1"/>
  <c r="I87" i="1" s="1"/>
  <c r="B88" i="1"/>
  <c r="N88" i="1" s="1"/>
  <c r="C88" i="1"/>
  <c r="O88" i="1" s="1"/>
  <c r="Y86" i="1" l="1"/>
  <c r="Y82" i="1"/>
  <c r="T83" i="1"/>
  <c r="B86" i="1"/>
  <c r="H86" i="1" s="1"/>
  <c r="Z76" i="1"/>
  <c r="B82" i="1"/>
  <c r="U87" i="1"/>
  <c r="N87" i="1"/>
  <c r="T87" i="1"/>
  <c r="T84" i="1"/>
  <c r="D78" i="1"/>
  <c r="V78" i="1" s="1"/>
  <c r="N85" i="1"/>
  <c r="AA84" i="1"/>
  <c r="O85" i="1"/>
  <c r="I84" i="1"/>
  <c r="T85" i="1"/>
  <c r="D83" i="1"/>
  <c r="V83" i="1" s="1"/>
  <c r="Z85" i="1"/>
  <c r="O84" i="1"/>
  <c r="O87" i="1"/>
  <c r="H83" i="1"/>
  <c r="I83" i="1"/>
  <c r="Z84" i="1"/>
  <c r="AA83" i="1"/>
  <c r="AA87" i="1"/>
  <c r="C86" i="1"/>
  <c r="U86" i="1" s="1"/>
  <c r="Z83" i="1"/>
  <c r="N83" i="1"/>
  <c r="Z87" i="1"/>
  <c r="N84" i="1"/>
  <c r="D88" i="1"/>
  <c r="J88" i="1" s="1"/>
  <c r="U88" i="1"/>
  <c r="AA88" i="1"/>
  <c r="T88" i="1"/>
  <c r="AA85" i="1"/>
  <c r="D85" i="1"/>
  <c r="P85" i="1" s="1"/>
  <c r="O83" i="1"/>
  <c r="H88" i="1"/>
  <c r="Z88" i="1"/>
  <c r="D87" i="1"/>
  <c r="P87" i="1" s="1"/>
  <c r="D77" i="1"/>
  <c r="V77" i="1" s="1"/>
  <c r="I88" i="1"/>
  <c r="I85" i="1"/>
  <c r="D81" i="1"/>
  <c r="V81" i="1" s="1"/>
  <c r="D84" i="1"/>
  <c r="V84" i="1" s="1"/>
  <c r="D80" i="1"/>
  <c r="P80" i="1" s="1"/>
  <c r="O76" i="1"/>
  <c r="N79" i="1"/>
  <c r="Z79" i="1"/>
  <c r="I80" i="1"/>
  <c r="D76" i="1"/>
  <c r="N78" i="1"/>
  <c r="O79" i="1"/>
  <c r="AA79" i="1"/>
  <c r="H77" i="1"/>
  <c r="Z77" i="1"/>
  <c r="O78" i="1"/>
  <c r="D79" i="1"/>
  <c r="V79" i="1" s="1"/>
  <c r="N81" i="1"/>
  <c r="C82" i="1"/>
  <c r="I76" i="1"/>
  <c r="U76" i="1"/>
  <c r="H79" i="1"/>
  <c r="O80" i="1"/>
  <c r="U80" i="1"/>
  <c r="AA80" i="1"/>
  <c r="H78" i="1"/>
  <c r="T78" i="1"/>
  <c r="Z78" i="1"/>
  <c r="I79" i="1"/>
  <c r="N77" i="1"/>
  <c r="I78" i="1"/>
  <c r="U78" i="1"/>
  <c r="H81" i="1"/>
  <c r="T81" i="1"/>
  <c r="H76" i="1"/>
  <c r="N76" i="1"/>
  <c r="T76" i="1"/>
  <c r="I77" i="1"/>
  <c r="O77" i="1"/>
  <c r="U77" i="1"/>
  <c r="H80" i="1"/>
  <c r="N80" i="1"/>
  <c r="T80" i="1"/>
  <c r="I81" i="1"/>
  <c r="O81" i="1"/>
  <c r="U81" i="1"/>
  <c r="C41" i="1"/>
  <c r="AA41" i="1" l="1"/>
  <c r="U41" i="1"/>
  <c r="O41" i="1"/>
  <c r="I41" i="1"/>
  <c r="AA86" i="1"/>
  <c r="J78" i="1"/>
  <c r="P78" i="1"/>
  <c r="P83" i="1"/>
  <c r="J83" i="1"/>
  <c r="AB78" i="1"/>
  <c r="I86" i="1"/>
  <c r="AB83" i="1"/>
  <c r="AB87" i="1"/>
  <c r="J85" i="1"/>
  <c r="O86" i="1"/>
  <c r="V87" i="1"/>
  <c r="J87" i="1"/>
  <c r="D86" i="1"/>
  <c r="AB86" i="1" s="1"/>
  <c r="AB88" i="1"/>
  <c r="AB77" i="1"/>
  <c r="V88" i="1"/>
  <c r="AB85" i="1"/>
  <c r="J77" i="1"/>
  <c r="P77" i="1"/>
  <c r="Z86" i="1"/>
  <c r="P88" i="1"/>
  <c r="V85" i="1"/>
  <c r="J84" i="1"/>
  <c r="D41" i="1"/>
  <c r="J41" i="1" s="1"/>
  <c r="J81" i="1"/>
  <c r="AB80" i="1"/>
  <c r="P84" i="1"/>
  <c r="J80" i="1"/>
  <c r="AB81" i="1"/>
  <c r="V80" i="1"/>
  <c r="AB84" i="1"/>
  <c r="P81" i="1"/>
  <c r="T86" i="1"/>
  <c r="N86" i="1"/>
  <c r="AB79" i="1"/>
  <c r="P79" i="1"/>
  <c r="J79" i="1"/>
  <c r="D82" i="1"/>
  <c r="Z82" i="1"/>
  <c r="N82" i="1"/>
  <c r="V76" i="1"/>
  <c r="J76" i="1"/>
  <c r="AB76" i="1"/>
  <c r="P76" i="1"/>
  <c r="H82" i="1"/>
  <c r="U82" i="1"/>
  <c r="I82" i="1"/>
  <c r="AA82" i="1"/>
  <c r="O82" i="1"/>
  <c r="T82" i="1"/>
  <c r="P41" i="1" l="1"/>
  <c r="V41" i="1"/>
  <c r="AB41" i="1"/>
  <c r="J86" i="1"/>
  <c r="V86" i="1"/>
  <c r="P86" i="1"/>
  <c r="AB82" i="1"/>
  <c r="P82" i="1"/>
  <c r="J82" i="1"/>
  <c r="V82" i="1"/>
  <c r="Q17" i="1"/>
  <c r="S17" i="1" s="1"/>
  <c r="W58" i="1" l="1"/>
  <c r="Y58" i="1" s="1"/>
  <c r="Q58" i="1"/>
  <c r="S58" i="1" s="1"/>
  <c r="K58" i="1"/>
  <c r="M58" i="1" s="1"/>
  <c r="E58" i="1"/>
  <c r="G58" i="1" s="1"/>
  <c r="K125" i="1"/>
  <c r="M125" i="1" s="1"/>
  <c r="W125" i="1"/>
  <c r="Y125" i="1" s="1"/>
  <c r="Q125" i="1"/>
  <c r="S125" i="1" s="1"/>
  <c r="C124" i="1"/>
  <c r="AA124" i="1" s="1"/>
  <c r="B124" i="1"/>
  <c r="H124" i="1" s="1"/>
  <c r="C123" i="1"/>
  <c r="U123" i="1" s="1"/>
  <c r="B123" i="1"/>
  <c r="C126" i="1"/>
  <c r="B126" i="1"/>
  <c r="W95" i="1"/>
  <c r="X95" i="1"/>
  <c r="X69" i="1"/>
  <c r="W69" i="1"/>
  <c r="E23" i="1"/>
  <c r="G23" i="1" s="1"/>
  <c r="E30" i="1"/>
  <c r="G30" i="1" s="1"/>
  <c r="C122" i="1"/>
  <c r="I122" i="1" s="1"/>
  <c r="B122" i="1"/>
  <c r="T122" i="1" s="1"/>
  <c r="W30" i="1"/>
  <c r="Y30" i="1" s="1"/>
  <c r="Z31" i="1"/>
  <c r="W121" i="1"/>
  <c r="Y121" i="1" s="1"/>
  <c r="X110" i="1"/>
  <c r="W110" i="1"/>
  <c r="X105" i="1"/>
  <c r="W105" i="1"/>
  <c r="X100" i="1"/>
  <c r="W100" i="1"/>
  <c r="X75" i="1"/>
  <c r="W75" i="1"/>
  <c r="W66" i="1"/>
  <c r="Y66" i="1" s="1"/>
  <c r="W38" i="1"/>
  <c r="Y38" i="1" s="1"/>
  <c r="W44" i="1"/>
  <c r="Y44" i="1" s="1"/>
  <c r="W23" i="1"/>
  <c r="Y23" i="1" s="1"/>
  <c r="X17" i="1"/>
  <c r="W17" i="1"/>
  <c r="Y17" i="1" s="1"/>
  <c r="B33" i="1"/>
  <c r="B34" i="1"/>
  <c r="H34" i="1" s="1"/>
  <c r="B35" i="1"/>
  <c r="H35" i="1" s="1"/>
  <c r="B36" i="1"/>
  <c r="T36" i="1" s="1"/>
  <c r="B37" i="1"/>
  <c r="H37" i="1" s="1"/>
  <c r="C33" i="1"/>
  <c r="AA33" i="1" s="1"/>
  <c r="C34" i="1"/>
  <c r="AA34" i="1" s="1"/>
  <c r="C35" i="1"/>
  <c r="I35" i="1" s="1"/>
  <c r="C36" i="1"/>
  <c r="I36" i="1" s="1"/>
  <c r="C37" i="1"/>
  <c r="U37" i="1" s="1"/>
  <c r="Q38" i="1"/>
  <c r="S38" i="1" s="1"/>
  <c r="K38" i="1"/>
  <c r="M38" i="1" s="1"/>
  <c r="E38" i="1"/>
  <c r="G38" i="1" s="1"/>
  <c r="C62" i="1"/>
  <c r="O62" i="1" s="1"/>
  <c r="C102" i="1"/>
  <c r="AA102" i="1" s="1"/>
  <c r="C73" i="1"/>
  <c r="I73" i="1" s="1"/>
  <c r="C74" i="1"/>
  <c r="U74" i="1" s="1"/>
  <c r="B73" i="1"/>
  <c r="H73" i="1" s="1"/>
  <c r="B74" i="1"/>
  <c r="N74" i="1" s="1"/>
  <c r="K75" i="1"/>
  <c r="M75" i="1" s="1"/>
  <c r="C7" i="1"/>
  <c r="Q95" i="1"/>
  <c r="S95" i="1" s="1"/>
  <c r="B90" i="1"/>
  <c r="T90" i="1" s="1"/>
  <c r="B91" i="1"/>
  <c r="T91" i="1" s="1"/>
  <c r="B92" i="1"/>
  <c r="T92" i="1" s="1"/>
  <c r="B94" i="1"/>
  <c r="Z94" i="1" s="1"/>
  <c r="B89" i="1"/>
  <c r="B93" i="1"/>
  <c r="N93" i="1" s="1"/>
  <c r="B96" i="1"/>
  <c r="B97" i="1"/>
  <c r="T97" i="1" s="1"/>
  <c r="B98" i="1"/>
  <c r="T98" i="1" s="1"/>
  <c r="H99" i="1"/>
  <c r="N101" i="1"/>
  <c r="B102" i="1"/>
  <c r="B103" i="1"/>
  <c r="T103" i="1" s="1"/>
  <c r="B104" i="1"/>
  <c r="H104" i="1" s="1"/>
  <c r="B106" i="1"/>
  <c r="B107" i="1"/>
  <c r="N107" i="1" s="1"/>
  <c r="B108" i="1"/>
  <c r="N108" i="1" s="1"/>
  <c r="B109" i="1"/>
  <c r="H109" i="1" s="1"/>
  <c r="B112" i="1"/>
  <c r="Z112" i="1" s="1"/>
  <c r="B113" i="1"/>
  <c r="Z113" i="1" s="1"/>
  <c r="B114" i="1"/>
  <c r="H114" i="1" s="1"/>
  <c r="B115" i="1"/>
  <c r="N115" i="1" s="1"/>
  <c r="B116" i="1"/>
  <c r="H116" i="1" s="1"/>
  <c r="B117" i="1"/>
  <c r="T117" i="1" s="1"/>
  <c r="B118" i="1"/>
  <c r="N118" i="1" s="1"/>
  <c r="B119" i="1"/>
  <c r="B120" i="1"/>
  <c r="N120" i="1" s="1"/>
  <c r="B111" i="1"/>
  <c r="B8" i="1"/>
  <c r="T8" i="1" s="1"/>
  <c r="B9" i="1"/>
  <c r="N9" i="1" s="1"/>
  <c r="B10" i="1"/>
  <c r="H10" i="1" s="1"/>
  <c r="B11" i="1"/>
  <c r="N11" i="1" s="1"/>
  <c r="B12" i="1"/>
  <c r="Z12" i="1" s="1"/>
  <c r="B13" i="1"/>
  <c r="N13" i="1" s="1"/>
  <c r="B14" i="1"/>
  <c r="N14" i="1" s="1"/>
  <c r="B15" i="1"/>
  <c r="N15" i="1" s="1"/>
  <c r="B16" i="1"/>
  <c r="Z16" i="1" s="1"/>
  <c r="B18" i="1"/>
  <c r="B19" i="1"/>
  <c r="H19" i="1" s="1"/>
  <c r="B20" i="1"/>
  <c r="H20" i="1" s="1"/>
  <c r="B21" i="1"/>
  <c r="Z21" i="1" s="1"/>
  <c r="B22" i="1"/>
  <c r="B24" i="1"/>
  <c r="B25" i="1"/>
  <c r="T25" i="1" s="1"/>
  <c r="B26" i="1"/>
  <c r="H26" i="1" s="1"/>
  <c r="B27" i="1"/>
  <c r="H27" i="1" s="1"/>
  <c r="B28" i="1"/>
  <c r="N28" i="1" s="1"/>
  <c r="B29" i="1"/>
  <c r="N29" i="1" s="1"/>
  <c r="B32" i="1"/>
  <c r="T32" i="1" s="1"/>
  <c r="B39" i="1"/>
  <c r="H39" i="1" s="1"/>
  <c r="B40" i="1"/>
  <c r="B42" i="1"/>
  <c r="B43" i="1"/>
  <c r="B46" i="1"/>
  <c r="B47" i="1"/>
  <c r="B48" i="1"/>
  <c r="Z48" i="1" s="1"/>
  <c r="T49" i="1"/>
  <c r="B53" i="1"/>
  <c r="B54" i="1"/>
  <c r="T54" i="1" s="1"/>
  <c r="B55" i="1"/>
  <c r="H55" i="1" s="1"/>
  <c r="B56" i="1"/>
  <c r="B57" i="1"/>
  <c r="Z57" i="1" s="1"/>
  <c r="B59" i="1"/>
  <c r="T59" i="1" s="1"/>
  <c r="B60" i="1"/>
  <c r="B61" i="1"/>
  <c r="N61" i="1" s="1"/>
  <c r="B62" i="1"/>
  <c r="T62" i="1" s="1"/>
  <c r="B63" i="1"/>
  <c r="N63" i="1" s="1"/>
  <c r="B64" i="1"/>
  <c r="H64" i="1" s="1"/>
  <c r="B65" i="1"/>
  <c r="H65" i="1" s="1"/>
  <c r="B67" i="1"/>
  <c r="B68" i="1"/>
  <c r="N68" i="1" s="1"/>
  <c r="B70" i="1"/>
  <c r="B71" i="1"/>
  <c r="H71" i="1" s="1"/>
  <c r="B72" i="1"/>
  <c r="B7" i="1"/>
  <c r="C8" i="1"/>
  <c r="C9" i="1"/>
  <c r="O9" i="1" s="1"/>
  <c r="C10" i="1"/>
  <c r="O10" i="1" s="1"/>
  <c r="C11" i="1"/>
  <c r="AA11" i="1" s="1"/>
  <c r="C12" i="1"/>
  <c r="U12" i="1" s="1"/>
  <c r="C13" i="1"/>
  <c r="I13" i="1" s="1"/>
  <c r="C14" i="1"/>
  <c r="U14" i="1" s="1"/>
  <c r="C15" i="1"/>
  <c r="U15" i="1" s="1"/>
  <c r="C16" i="1"/>
  <c r="I16" i="1" s="1"/>
  <c r="C18" i="1"/>
  <c r="U18" i="1" s="1"/>
  <c r="C19" i="1"/>
  <c r="AA19" i="1" s="1"/>
  <c r="C20" i="1"/>
  <c r="O20" i="1" s="1"/>
  <c r="C21" i="1"/>
  <c r="U21" i="1" s="1"/>
  <c r="C22" i="1"/>
  <c r="C25" i="1"/>
  <c r="I25" i="1" s="1"/>
  <c r="C26" i="1"/>
  <c r="AA26" i="1" s="1"/>
  <c r="C27" i="1"/>
  <c r="I27" i="1" s="1"/>
  <c r="C28" i="1"/>
  <c r="I28" i="1" s="1"/>
  <c r="C29" i="1"/>
  <c r="AA29" i="1" s="1"/>
  <c r="C24" i="1"/>
  <c r="C31" i="1"/>
  <c r="U31" i="1" s="1"/>
  <c r="C32" i="1"/>
  <c r="U32" i="1" s="1"/>
  <c r="C39" i="1"/>
  <c r="AA39" i="1" s="1"/>
  <c r="C40" i="1"/>
  <c r="U40" i="1" s="1"/>
  <c r="C42" i="1"/>
  <c r="C43" i="1"/>
  <c r="C46" i="1"/>
  <c r="C48" i="1"/>
  <c r="AA48" i="1" s="1"/>
  <c r="C49" i="1"/>
  <c r="AA49" i="1" s="1"/>
  <c r="C47" i="1"/>
  <c r="C45" i="1"/>
  <c r="C52" i="1"/>
  <c r="I52" i="1" s="1"/>
  <c r="C53" i="1"/>
  <c r="O53" i="1" s="1"/>
  <c r="C54" i="1"/>
  <c r="U54" i="1" s="1"/>
  <c r="C55" i="1"/>
  <c r="AA55" i="1" s="1"/>
  <c r="C56" i="1"/>
  <c r="C57" i="1"/>
  <c r="AA57" i="1" s="1"/>
  <c r="C59" i="1"/>
  <c r="I59" i="1" s="1"/>
  <c r="C60" i="1"/>
  <c r="O60" i="1" s="1"/>
  <c r="C61" i="1"/>
  <c r="I61" i="1" s="1"/>
  <c r="C63" i="1"/>
  <c r="U63" i="1" s="1"/>
  <c r="C64" i="1"/>
  <c r="I64" i="1" s="1"/>
  <c r="C65" i="1"/>
  <c r="U65" i="1" s="1"/>
  <c r="C67" i="1"/>
  <c r="AA67" i="1" s="1"/>
  <c r="C68" i="1"/>
  <c r="I68" i="1" s="1"/>
  <c r="C70" i="1"/>
  <c r="U70" i="1" s="1"/>
  <c r="C71" i="1"/>
  <c r="U71" i="1" s="1"/>
  <c r="C72" i="1"/>
  <c r="U72" i="1" s="1"/>
  <c r="C89" i="1"/>
  <c r="O89" i="1" s="1"/>
  <c r="C90" i="1"/>
  <c r="U90" i="1" s="1"/>
  <c r="C91" i="1"/>
  <c r="I91" i="1" s="1"/>
  <c r="C92" i="1"/>
  <c r="O92" i="1" s="1"/>
  <c r="C93" i="1"/>
  <c r="AA93" i="1" s="1"/>
  <c r="C94" i="1"/>
  <c r="AA94" i="1" s="1"/>
  <c r="C96" i="1"/>
  <c r="C97" i="1"/>
  <c r="U97" i="1" s="1"/>
  <c r="C98" i="1"/>
  <c r="C99" i="1"/>
  <c r="U99" i="1" s="1"/>
  <c r="C101" i="1"/>
  <c r="AA101" i="1" s="1"/>
  <c r="C103" i="1"/>
  <c r="AA103" i="1" s="1"/>
  <c r="C104" i="1"/>
  <c r="AA104" i="1" s="1"/>
  <c r="C106" i="1"/>
  <c r="U106" i="1" s="1"/>
  <c r="C107" i="1"/>
  <c r="O107" i="1" s="1"/>
  <c r="C108" i="1"/>
  <c r="U108" i="1" s="1"/>
  <c r="C109" i="1"/>
  <c r="U109" i="1" s="1"/>
  <c r="C111" i="1"/>
  <c r="I111" i="1" s="1"/>
  <c r="C112" i="1"/>
  <c r="U112" i="1" s="1"/>
  <c r="C113" i="1"/>
  <c r="AA113" i="1" s="1"/>
  <c r="C114" i="1"/>
  <c r="I114" i="1" s="1"/>
  <c r="C115" i="1"/>
  <c r="AA115" i="1" s="1"/>
  <c r="C116" i="1"/>
  <c r="AA116" i="1" s="1"/>
  <c r="C117" i="1"/>
  <c r="U117" i="1" s="1"/>
  <c r="C118" i="1"/>
  <c r="I118" i="1" s="1"/>
  <c r="C119" i="1"/>
  <c r="AA119" i="1" s="1"/>
  <c r="C120" i="1"/>
  <c r="I120" i="1" s="1"/>
  <c r="E17" i="1"/>
  <c r="G17" i="1" s="1"/>
  <c r="E66" i="1"/>
  <c r="G66" i="1" s="1"/>
  <c r="Q100" i="1"/>
  <c r="S100" i="1" s="1"/>
  <c r="Q105" i="1"/>
  <c r="S105" i="1" s="1"/>
  <c r="Q110" i="1"/>
  <c r="S110" i="1" s="1"/>
  <c r="Q121" i="1"/>
  <c r="S121" i="1" s="1"/>
  <c r="Q23" i="1"/>
  <c r="S23" i="1" s="1"/>
  <c r="Q30" i="1"/>
  <c r="S30" i="1" s="1"/>
  <c r="Q44" i="1"/>
  <c r="S44" i="1" s="1"/>
  <c r="Q66" i="1"/>
  <c r="S66" i="1" s="1"/>
  <c r="Q69" i="1"/>
  <c r="S69" i="1" s="1"/>
  <c r="K100" i="1"/>
  <c r="M100" i="1" s="1"/>
  <c r="K105" i="1"/>
  <c r="M105" i="1" s="1"/>
  <c r="K110" i="1"/>
  <c r="M110" i="1" s="1"/>
  <c r="K17" i="1"/>
  <c r="M17" i="1" s="1"/>
  <c r="K23" i="1"/>
  <c r="M23" i="1" s="1"/>
  <c r="K30" i="1"/>
  <c r="M30" i="1" s="1"/>
  <c r="K44" i="1"/>
  <c r="K66" i="1"/>
  <c r="M66" i="1" s="1"/>
  <c r="K69" i="1"/>
  <c r="M69" i="1" s="1"/>
  <c r="K121" i="1"/>
  <c r="M121" i="1" s="1"/>
  <c r="M44" i="1" l="1"/>
  <c r="O98" i="1"/>
  <c r="U98" i="1"/>
  <c r="N70" i="1"/>
  <c r="T70" i="1"/>
  <c r="Z96" i="1"/>
  <c r="T96" i="1"/>
  <c r="T89" i="1"/>
  <c r="N89" i="1"/>
  <c r="AA96" i="1"/>
  <c r="U96" i="1"/>
  <c r="Z119" i="1"/>
  <c r="N119" i="1"/>
  <c r="O47" i="1"/>
  <c r="I47" i="1"/>
  <c r="U47" i="1"/>
  <c r="T47" i="1"/>
  <c r="Z47" i="1"/>
  <c r="H47" i="1"/>
  <c r="N47" i="1"/>
  <c r="H46" i="1"/>
  <c r="B50" i="1"/>
  <c r="U42" i="1"/>
  <c r="I42" i="1"/>
  <c r="N42" i="1"/>
  <c r="H42" i="1"/>
  <c r="T40" i="1"/>
  <c r="H40" i="1"/>
  <c r="U16" i="1"/>
  <c r="AA52" i="1"/>
  <c r="T7" i="1"/>
  <c r="Z7" i="1"/>
  <c r="O43" i="1"/>
  <c r="U43" i="1"/>
  <c r="AA22" i="1"/>
  <c r="U22" i="1"/>
  <c r="N56" i="1"/>
  <c r="T56" i="1"/>
  <c r="Z46" i="1"/>
  <c r="T46" i="1"/>
  <c r="Z24" i="1"/>
  <c r="T24" i="1"/>
  <c r="AA8" i="1"/>
  <c r="U8" i="1"/>
  <c r="Z22" i="1"/>
  <c r="T22" i="1"/>
  <c r="O7" i="1"/>
  <c r="U7" i="1"/>
  <c r="I56" i="1"/>
  <c r="U56" i="1"/>
  <c r="O24" i="1"/>
  <c r="U24" i="1"/>
  <c r="H43" i="1"/>
  <c r="T43" i="1"/>
  <c r="AA46" i="1"/>
  <c r="U46" i="1"/>
  <c r="H9" i="1"/>
  <c r="I123" i="1"/>
  <c r="O36" i="1"/>
  <c r="U36" i="1"/>
  <c r="T12" i="1"/>
  <c r="AA60" i="1"/>
  <c r="AA122" i="1"/>
  <c r="AA68" i="1"/>
  <c r="Y110" i="1"/>
  <c r="Y95" i="1"/>
  <c r="U124" i="1"/>
  <c r="O14" i="1"/>
  <c r="Z92" i="1"/>
  <c r="Y69" i="1"/>
  <c r="R6" i="1"/>
  <c r="U115" i="1"/>
  <c r="H72" i="1"/>
  <c r="B75" i="1"/>
  <c r="Z67" i="1"/>
  <c r="B69" i="1"/>
  <c r="Z69" i="1" s="1"/>
  <c r="N32" i="1"/>
  <c r="B38" i="1"/>
  <c r="H38" i="1" s="1"/>
  <c r="Z89" i="1"/>
  <c r="B95" i="1"/>
  <c r="Y75" i="1"/>
  <c r="Y105" i="1"/>
  <c r="N111" i="1"/>
  <c r="B121" i="1"/>
  <c r="Z121" i="1" s="1"/>
  <c r="Z97" i="1"/>
  <c r="B100" i="1"/>
  <c r="Z60" i="1"/>
  <c r="B66" i="1"/>
  <c r="H66" i="1" s="1"/>
  <c r="Z52" i="1"/>
  <c r="B58" i="1"/>
  <c r="Z58" i="1" s="1"/>
  <c r="H24" i="1"/>
  <c r="B30" i="1"/>
  <c r="H30" i="1" s="1"/>
  <c r="T106" i="1"/>
  <c r="B110" i="1"/>
  <c r="W6" i="1"/>
  <c r="K6" i="1"/>
  <c r="N102" i="1"/>
  <c r="B105" i="1"/>
  <c r="I32" i="1"/>
  <c r="L6" i="1"/>
  <c r="N7" i="1"/>
  <c r="H7" i="1"/>
  <c r="H59" i="1"/>
  <c r="B44" i="1"/>
  <c r="N44" i="1" s="1"/>
  <c r="H18" i="1"/>
  <c r="B23" i="1"/>
  <c r="Z123" i="1"/>
  <c r="B125" i="1"/>
  <c r="H125" i="1" s="1"/>
  <c r="F6" i="1"/>
  <c r="Q6" i="1"/>
  <c r="X6" i="1"/>
  <c r="Y100" i="1"/>
  <c r="O123" i="1"/>
  <c r="O122" i="1"/>
  <c r="O111" i="1"/>
  <c r="H120" i="1"/>
  <c r="Z111" i="1"/>
  <c r="I115" i="1"/>
  <c r="N96" i="1"/>
  <c r="U89" i="1"/>
  <c r="AA91" i="1"/>
  <c r="AA70" i="1"/>
  <c r="T72" i="1"/>
  <c r="N72" i="1"/>
  <c r="Z68" i="1"/>
  <c r="U103" i="1"/>
  <c r="Z115" i="1"/>
  <c r="Z93" i="1"/>
  <c r="U73" i="1"/>
  <c r="AA73" i="1"/>
  <c r="U122" i="1"/>
  <c r="N109" i="1"/>
  <c r="H68" i="1"/>
  <c r="D111" i="1"/>
  <c r="P111" i="1" s="1"/>
  <c r="I108" i="1"/>
  <c r="O93" i="1"/>
  <c r="I103" i="1"/>
  <c r="N117" i="1"/>
  <c r="N99" i="1"/>
  <c r="AA123" i="1"/>
  <c r="Z104" i="1"/>
  <c r="O73" i="1"/>
  <c r="H67" i="1"/>
  <c r="I98" i="1"/>
  <c r="T111" i="1"/>
  <c r="O70" i="1"/>
  <c r="AA109" i="1"/>
  <c r="D73" i="1"/>
  <c r="J73" i="1" s="1"/>
  <c r="AA32" i="1"/>
  <c r="T68" i="1"/>
  <c r="I124" i="1"/>
  <c r="O115" i="1"/>
  <c r="T73" i="1"/>
  <c r="Z108" i="1"/>
  <c r="I104" i="1"/>
  <c r="Z29" i="1"/>
  <c r="T108" i="1"/>
  <c r="O18" i="1"/>
  <c r="U28" i="1"/>
  <c r="O124" i="1"/>
  <c r="U59" i="1"/>
  <c r="O63" i="1"/>
  <c r="D52" i="1"/>
  <c r="V52" i="1" s="1"/>
  <c r="U55" i="1"/>
  <c r="H54" i="1"/>
  <c r="O55" i="1"/>
  <c r="N45" i="1"/>
  <c r="N49" i="1"/>
  <c r="I45" i="1"/>
  <c r="C50" i="1"/>
  <c r="U93" i="1"/>
  <c r="O103" i="1"/>
  <c r="D115" i="1"/>
  <c r="V115" i="1" s="1"/>
  <c r="O117" i="1"/>
  <c r="T16" i="1"/>
  <c r="O42" i="1"/>
  <c r="O59" i="1"/>
  <c r="I70" i="1"/>
  <c r="Z59" i="1"/>
  <c r="AA98" i="1"/>
  <c r="T27" i="1"/>
  <c r="H93" i="1"/>
  <c r="Z109" i="1"/>
  <c r="C125" i="1"/>
  <c r="I125" i="1" s="1"/>
  <c r="T20" i="1"/>
  <c r="T93" i="1"/>
  <c r="T57" i="1"/>
  <c r="O19" i="1"/>
  <c r="Z42" i="1"/>
  <c r="O64" i="1"/>
  <c r="U68" i="1"/>
  <c r="I89" i="1"/>
  <c r="I55" i="1"/>
  <c r="T104" i="1"/>
  <c r="U102" i="1"/>
  <c r="T115" i="1"/>
  <c r="Z20" i="1"/>
  <c r="H115" i="1"/>
  <c r="Z99" i="1"/>
  <c r="N57" i="1"/>
  <c r="T109" i="1"/>
  <c r="D123" i="1"/>
  <c r="AB123" i="1" s="1"/>
  <c r="N46" i="1"/>
  <c r="I46" i="1"/>
  <c r="T42" i="1"/>
  <c r="I43" i="1"/>
  <c r="D42" i="1"/>
  <c r="J42" i="1" s="1"/>
  <c r="T34" i="1"/>
  <c r="Z34" i="1"/>
  <c r="H32" i="1"/>
  <c r="N35" i="1"/>
  <c r="N34" i="1"/>
  <c r="U34" i="1"/>
  <c r="T35" i="1"/>
  <c r="AA28" i="1"/>
  <c r="O27" i="1"/>
  <c r="N40" i="1"/>
  <c r="I63" i="1"/>
  <c r="O72" i="1"/>
  <c r="H97" i="1"/>
  <c r="T52" i="1"/>
  <c r="T63" i="1"/>
  <c r="H25" i="1"/>
  <c r="AA45" i="1"/>
  <c r="AA31" i="1"/>
  <c r="O46" i="1"/>
  <c r="H61" i="1"/>
  <c r="T67" i="1"/>
  <c r="AA71" i="1"/>
  <c r="I18" i="1"/>
  <c r="H57" i="1"/>
  <c r="H94" i="1"/>
  <c r="N25" i="1"/>
  <c r="O21" i="1"/>
  <c r="T61" i="1"/>
  <c r="O68" i="1"/>
  <c r="Z25" i="1"/>
  <c r="N54" i="1"/>
  <c r="Z61" i="1"/>
  <c r="I92" i="1"/>
  <c r="T101" i="1"/>
  <c r="U13" i="1"/>
  <c r="AA21" i="1"/>
  <c r="N67" i="1"/>
  <c r="N97" i="1"/>
  <c r="Z63" i="1"/>
  <c r="AA18" i="1"/>
  <c r="D57" i="1"/>
  <c r="AB57" i="1" s="1"/>
  <c r="N94" i="1"/>
  <c r="T94" i="1"/>
  <c r="N20" i="1"/>
  <c r="T71" i="1"/>
  <c r="I112" i="1"/>
  <c r="H63" i="1"/>
  <c r="Z54" i="1"/>
  <c r="I21" i="1"/>
  <c r="T119" i="1"/>
  <c r="T18" i="1"/>
  <c r="N18" i="1"/>
  <c r="D18" i="1"/>
  <c r="AB18" i="1" s="1"/>
  <c r="Z18" i="1"/>
  <c r="U11" i="1"/>
  <c r="I14" i="1"/>
  <c r="T15" i="1"/>
  <c r="Z15" i="1"/>
  <c r="O12" i="1"/>
  <c r="N16" i="1"/>
  <c r="I7" i="1"/>
  <c r="U10" i="1"/>
  <c r="Z14" i="1"/>
  <c r="I8" i="1"/>
  <c r="T9" i="1"/>
  <c r="U9" i="1"/>
  <c r="Z9" i="1"/>
  <c r="E6" i="1"/>
  <c r="U20" i="1"/>
  <c r="I116" i="1"/>
  <c r="N27" i="1"/>
  <c r="N104" i="1"/>
  <c r="O8" i="1"/>
  <c r="O16" i="1"/>
  <c r="O32" i="1"/>
  <c r="U52" i="1"/>
  <c r="U104" i="1"/>
  <c r="I96" i="1"/>
  <c r="AA126" i="1"/>
  <c r="I126" i="1"/>
  <c r="U126" i="1"/>
  <c r="O126" i="1"/>
  <c r="AA108" i="1"/>
  <c r="D8" i="1"/>
  <c r="V8" i="1" s="1"/>
  <c r="O39" i="1"/>
  <c r="N24" i="1"/>
  <c r="H108" i="1"/>
  <c r="Z27" i="1"/>
  <c r="AA16" i="1"/>
  <c r="U35" i="1"/>
  <c r="T114" i="1"/>
  <c r="D112" i="1"/>
  <c r="AB112" i="1" s="1"/>
  <c r="D68" i="1"/>
  <c r="J68" i="1" s="1"/>
  <c r="T126" i="1"/>
  <c r="N126" i="1"/>
  <c r="Z126" i="1"/>
  <c r="H126" i="1"/>
  <c r="Z53" i="1"/>
  <c r="T53" i="1"/>
  <c r="N37" i="1"/>
  <c r="D37" i="1"/>
  <c r="V37" i="1" s="1"/>
  <c r="D33" i="1"/>
  <c r="AB33" i="1" s="1"/>
  <c r="AA36" i="1"/>
  <c r="Z33" i="1"/>
  <c r="T37" i="1"/>
  <c r="Z37" i="1"/>
  <c r="I53" i="1"/>
  <c r="N52" i="1"/>
  <c r="D122" i="1"/>
  <c r="V122" i="1" s="1"/>
  <c r="T123" i="1"/>
  <c r="AA114" i="1"/>
  <c r="U114" i="1"/>
  <c r="D108" i="1"/>
  <c r="V108" i="1" s="1"/>
  <c r="O109" i="1"/>
  <c r="O108" i="1"/>
  <c r="I102" i="1"/>
  <c r="O102" i="1"/>
  <c r="H91" i="1"/>
  <c r="Z73" i="1"/>
  <c r="Z72" i="1"/>
  <c r="N73" i="1"/>
  <c r="N59" i="1"/>
  <c r="H52" i="1"/>
  <c r="U53" i="1"/>
  <c r="D46" i="1"/>
  <c r="U39" i="1"/>
  <c r="C44" i="1"/>
  <c r="O44" i="1" s="1"/>
  <c r="AA43" i="1"/>
  <c r="I39" i="1"/>
  <c r="Z40" i="1"/>
  <c r="AA42" i="1"/>
  <c r="I40" i="1"/>
  <c r="D126" i="1"/>
  <c r="J126" i="1" s="1"/>
  <c r="N122" i="1"/>
  <c r="H123" i="1"/>
  <c r="N123" i="1"/>
  <c r="T124" i="1"/>
  <c r="Z124" i="1"/>
  <c r="N124" i="1"/>
  <c r="H122" i="1"/>
  <c r="Z122" i="1"/>
  <c r="D124" i="1"/>
  <c r="V124" i="1" s="1"/>
  <c r="T116" i="1"/>
  <c r="O112" i="1"/>
  <c r="D120" i="1"/>
  <c r="AB120" i="1" s="1"/>
  <c r="O120" i="1"/>
  <c r="N112" i="1"/>
  <c r="N114" i="1"/>
  <c r="H117" i="1"/>
  <c r="I117" i="1"/>
  <c r="O114" i="1"/>
  <c r="N113" i="1"/>
  <c r="Z116" i="1"/>
  <c r="D119" i="1"/>
  <c r="AA117" i="1"/>
  <c r="N116" i="1"/>
  <c r="U116" i="1"/>
  <c r="T113" i="1"/>
  <c r="H112" i="1"/>
  <c r="C121" i="1"/>
  <c r="D117" i="1"/>
  <c r="J117" i="1" s="1"/>
  <c r="O116" i="1"/>
  <c r="D113" i="1"/>
  <c r="O119" i="1"/>
  <c r="U119" i="1"/>
  <c r="D114" i="1"/>
  <c r="P114" i="1" s="1"/>
  <c r="D116" i="1"/>
  <c r="H113" i="1"/>
  <c r="AA112" i="1"/>
  <c r="O113" i="1"/>
  <c r="H119" i="1"/>
  <c r="Z117" i="1"/>
  <c r="I119" i="1"/>
  <c r="Z114" i="1"/>
  <c r="H111" i="1"/>
  <c r="U113" i="1"/>
  <c r="T112" i="1"/>
  <c r="I113" i="1"/>
  <c r="AA106" i="1"/>
  <c r="H106" i="1"/>
  <c r="Z106" i="1"/>
  <c r="I107" i="1"/>
  <c r="N106" i="1"/>
  <c r="AA107" i="1"/>
  <c r="U107" i="1"/>
  <c r="I106" i="1"/>
  <c r="T107" i="1"/>
  <c r="D106" i="1"/>
  <c r="D109" i="1"/>
  <c r="D107" i="1"/>
  <c r="O106" i="1"/>
  <c r="Z107" i="1"/>
  <c r="C110" i="1"/>
  <c r="H107" i="1"/>
  <c r="I109" i="1"/>
  <c r="Z102" i="1"/>
  <c r="I101" i="1"/>
  <c r="T102" i="1"/>
  <c r="Z103" i="1"/>
  <c r="D101" i="1"/>
  <c r="D102" i="1"/>
  <c r="C105" i="1"/>
  <c r="D104" i="1"/>
  <c r="N103" i="1"/>
  <c r="O101" i="1"/>
  <c r="H102" i="1"/>
  <c r="D103" i="1"/>
  <c r="O104" i="1"/>
  <c r="H103" i="1"/>
  <c r="U101" i="1"/>
  <c r="D97" i="1"/>
  <c r="J97" i="1" s="1"/>
  <c r="I97" i="1"/>
  <c r="O99" i="1"/>
  <c r="I99" i="1"/>
  <c r="D99" i="1"/>
  <c r="H98" i="1"/>
  <c r="C100" i="1"/>
  <c r="N98" i="1"/>
  <c r="D98" i="1"/>
  <c r="D96" i="1"/>
  <c r="AA99" i="1"/>
  <c r="Z98" i="1"/>
  <c r="O96" i="1"/>
  <c r="O90" i="1"/>
  <c r="U91" i="1"/>
  <c r="O94" i="1"/>
  <c r="AA89" i="1"/>
  <c r="I90" i="1"/>
  <c r="N91" i="1"/>
  <c r="O91" i="1"/>
  <c r="D93" i="1"/>
  <c r="P93" i="1" s="1"/>
  <c r="D94" i="1"/>
  <c r="P94" i="1" s="1"/>
  <c r="U94" i="1"/>
  <c r="AA90" i="1"/>
  <c r="D90" i="1"/>
  <c r="V90" i="1" s="1"/>
  <c r="D91" i="1"/>
  <c r="AB91" i="1" s="1"/>
  <c r="I93" i="1"/>
  <c r="I94" i="1"/>
  <c r="Z91" i="1"/>
  <c r="AA92" i="1"/>
  <c r="C95" i="1"/>
  <c r="U92" i="1"/>
  <c r="D89" i="1"/>
  <c r="D92" i="1"/>
  <c r="AB92" i="1" s="1"/>
  <c r="I72" i="1"/>
  <c r="Z71" i="1"/>
  <c r="N71" i="1"/>
  <c r="D72" i="1"/>
  <c r="AA72" i="1"/>
  <c r="D71" i="1"/>
  <c r="AB71" i="1" s="1"/>
  <c r="H74" i="1"/>
  <c r="I71" i="1"/>
  <c r="T74" i="1"/>
  <c r="Z74" i="1"/>
  <c r="I74" i="1"/>
  <c r="AA74" i="1"/>
  <c r="C75" i="1"/>
  <c r="D70" i="1"/>
  <c r="J70" i="1" s="1"/>
  <c r="Z70" i="1"/>
  <c r="O71" i="1"/>
  <c r="D74" i="1"/>
  <c r="P74" i="1" s="1"/>
  <c r="O74" i="1"/>
  <c r="H70" i="1"/>
  <c r="O67" i="1"/>
  <c r="D67" i="1"/>
  <c r="P67" i="1" s="1"/>
  <c r="C69" i="1"/>
  <c r="U69" i="1" s="1"/>
  <c r="I67" i="1"/>
  <c r="U67" i="1"/>
  <c r="U62" i="1"/>
  <c r="O65" i="1"/>
  <c r="U60" i="1"/>
  <c r="AA59" i="1"/>
  <c r="D60" i="1"/>
  <c r="AB60" i="1" s="1"/>
  <c r="C66" i="1"/>
  <c r="U66" i="1" s="1"/>
  <c r="AA63" i="1"/>
  <c r="N62" i="1"/>
  <c r="D59" i="1"/>
  <c r="P59" i="1" s="1"/>
  <c r="I60" i="1"/>
  <c r="D63" i="1"/>
  <c r="AB63" i="1" s="1"/>
  <c r="T64" i="1"/>
  <c r="H60" i="1"/>
  <c r="Z65" i="1"/>
  <c r="H62" i="1"/>
  <c r="Z62" i="1"/>
  <c r="D64" i="1"/>
  <c r="Z64" i="1"/>
  <c r="N60" i="1"/>
  <c r="D61" i="1"/>
  <c r="D65" i="1"/>
  <c r="J65" i="1" s="1"/>
  <c r="D62" i="1"/>
  <c r="I62" i="1"/>
  <c r="AA62" i="1"/>
  <c r="T60" i="1"/>
  <c r="AA65" i="1"/>
  <c r="N64" i="1"/>
  <c r="I65" i="1"/>
  <c r="N55" i="1"/>
  <c r="O57" i="1"/>
  <c r="I54" i="1"/>
  <c r="U57" i="1"/>
  <c r="I57" i="1"/>
  <c r="AA54" i="1"/>
  <c r="D53" i="1"/>
  <c r="AB53" i="1" s="1"/>
  <c r="H56" i="1"/>
  <c r="AA53" i="1"/>
  <c r="C58" i="1"/>
  <c r="I58" i="1" s="1"/>
  <c r="H53" i="1"/>
  <c r="Z56" i="1"/>
  <c r="D55" i="1"/>
  <c r="N53" i="1"/>
  <c r="T55" i="1"/>
  <c r="Z55" i="1"/>
  <c r="I49" i="1"/>
  <c r="O49" i="1"/>
  <c r="D48" i="1"/>
  <c r="V48" i="1" s="1"/>
  <c r="U49" i="1"/>
  <c r="T48" i="1"/>
  <c r="N48" i="1"/>
  <c r="H48" i="1"/>
  <c r="D49" i="1"/>
  <c r="D47" i="1"/>
  <c r="I48" i="1"/>
  <c r="U45" i="1"/>
  <c r="U48" i="1"/>
  <c r="D45" i="1"/>
  <c r="O45" i="1"/>
  <c r="O48" i="1"/>
  <c r="AA47" i="1"/>
  <c r="AA40" i="1"/>
  <c r="D40" i="1"/>
  <c r="O40" i="1"/>
  <c r="Z39" i="1"/>
  <c r="D39" i="1"/>
  <c r="J39" i="1" s="1"/>
  <c r="Z43" i="1"/>
  <c r="N43" i="1"/>
  <c r="T39" i="1"/>
  <c r="D43" i="1"/>
  <c r="N39" i="1"/>
  <c r="N36" i="1"/>
  <c r="O31" i="1"/>
  <c r="H36" i="1"/>
  <c r="I31" i="1"/>
  <c r="H31" i="1"/>
  <c r="O35" i="1"/>
  <c r="D36" i="1"/>
  <c r="Z36" i="1"/>
  <c r="D32" i="1"/>
  <c r="AA35" i="1"/>
  <c r="C38" i="1"/>
  <c r="I38" i="1" s="1"/>
  <c r="Z32" i="1"/>
  <c r="N31" i="1"/>
  <c r="D34" i="1"/>
  <c r="O34" i="1"/>
  <c r="I34" i="1"/>
  <c r="Z35" i="1"/>
  <c r="I37" i="1"/>
  <c r="D31" i="1"/>
  <c r="V31" i="1" s="1"/>
  <c r="D35" i="1"/>
  <c r="I26" i="1"/>
  <c r="U29" i="1"/>
  <c r="O26" i="1"/>
  <c r="Z26" i="1"/>
  <c r="U26" i="1"/>
  <c r="D28" i="1"/>
  <c r="J28" i="1" s="1"/>
  <c r="C30" i="1"/>
  <c r="I30" i="1" s="1"/>
  <c r="N26" i="1"/>
  <c r="O29" i="1"/>
  <c r="T26" i="1"/>
  <c r="O28" i="1"/>
  <c r="AA25" i="1"/>
  <c r="D26" i="1"/>
  <c r="AA27" i="1"/>
  <c r="D29" i="1"/>
  <c r="P29" i="1" s="1"/>
  <c r="H29" i="1"/>
  <c r="D27" i="1"/>
  <c r="D24" i="1"/>
  <c r="V24" i="1" s="1"/>
  <c r="AA24" i="1"/>
  <c r="Z28" i="1"/>
  <c r="D25" i="1"/>
  <c r="V25" i="1" s="1"/>
  <c r="I24" i="1"/>
  <c r="I29" i="1"/>
  <c r="U27" i="1"/>
  <c r="T29" i="1"/>
  <c r="O25" i="1"/>
  <c r="U25" i="1"/>
  <c r="D21" i="1"/>
  <c r="J21" i="1" s="1"/>
  <c r="I22" i="1"/>
  <c r="D20" i="1"/>
  <c r="J20" i="1" s="1"/>
  <c r="O22" i="1"/>
  <c r="T21" i="1"/>
  <c r="AA20" i="1"/>
  <c r="H22" i="1"/>
  <c r="I20" i="1"/>
  <c r="I19" i="1"/>
  <c r="U19" i="1"/>
  <c r="Z19" i="1"/>
  <c r="D19" i="1"/>
  <c r="J19" i="1" s="1"/>
  <c r="T19" i="1"/>
  <c r="C23" i="1"/>
  <c r="D22" i="1"/>
  <c r="V22" i="1" s="1"/>
  <c r="N19" i="1"/>
  <c r="N22" i="1"/>
  <c r="D11" i="1"/>
  <c r="P11" i="1" s="1"/>
  <c r="H15" i="1"/>
  <c r="O11" i="1"/>
  <c r="I11" i="1"/>
  <c r="H12" i="1"/>
  <c r="AA14" i="1"/>
  <c r="O15" i="1"/>
  <c r="H11" i="1"/>
  <c r="Z8" i="1"/>
  <c r="D9" i="1"/>
  <c r="D16" i="1"/>
  <c r="T14" i="1"/>
  <c r="I9" i="1"/>
  <c r="H14" i="1"/>
  <c r="Z11" i="1"/>
  <c r="T11" i="1"/>
  <c r="H16" i="1"/>
  <c r="N8" i="1"/>
  <c r="D14" i="1"/>
  <c r="AB14" i="1" s="1"/>
  <c r="AA15" i="1"/>
  <c r="AA9" i="1"/>
  <c r="T10" i="1"/>
  <c r="D10" i="1"/>
  <c r="D13" i="1"/>
  <c r="B17" i="1"/>
  <c r="Z10" i="1"/>
  <c r="I10" i="1"/>
  <c r="D12" i="1"/>
  <c r="J12" i="1" s="1"/>
  <c r="T13" i="1"/>
  <c r="AA13" i="1"/>
  <c r="D7" i="1"/>
  <c r="D15" i="1"/>
  <c r="AA7" i="1"/>
  <c r="AA10" i="1"/>
  <c r="N10" i="1"/>
  <c r="C17" i="1"/>
  <c r="N12" i="1"/>
  <c r="Z13" i="1"/>
  <c r="O13" i="1"/>
  <c r="H13" i="1"/>
  <c r="I15" i="1"/>
  <c r="O52" i="1"/>
  <c r="H28" i="1"/>
  <c r="T28" i="1"/>
  <c r="H96" i="1"/>
  <c r="Z90" i="1"/>
  <c r="N90" i="1"/>
  <c r="H90" i="1"/>
  <c r="AA118" i="1"/>
  <c r="U118" i="1"/>
  <c r="O118" i="1"/>
  <c r="O61" i="1"/>
  <c r="AA61" i="1"/>
  <c r="U61" i="1"/>
  <c r="O56" i="1"/>
  <c r="D56" i="1"/>
  <c r="V56" i="1" s="1"/>
  <c r="AA56" i="1"/>
  <c r="O54" i="1"/>
  <c r="D54" i="1"/>
  <c r="H49" i="1"/>
  <c r="Z49" i="1"/>
  <c r="N21" i="1"/>
  <c r="H21" i="1"/>
  <c r="Z118" i="1"/>
  <c r="H118" i="1"/>
  <c r="D118" i="1"/>
  <c r="P118" i="1" s="1"/>
  <c r="T118" i="1"/>
  <c r="H92" i="1"/>
  <c r="N92" i="1"/>
  <c r="U120" i="1"/>
  <c r="AA120" i="1"/>
  <c r="O97" i="1"/>
  <c r="AA97" i="1"/>
  <c r="U64" i="1"/>
  <c r="AA64" i="1"/>
  <c r="H45" i="1"/>
  <c r="T45" i="1"/>
  <c r="Z45" i="1"/>
  <c r="Z120" i="1"/>
  <c r="T120" i="1"/>
  <c r="H101" i="1"/>
  <c r="Z101" i="1"/>
  <c r="H89" i="1"/>
  <c r="AA111" i="1"/>
  <c r="U111" i="1"/>
  <c r="I12" i="1"/>
  <c r="AA12" i="1"/>
  <c r="T65" i="1"/>
  <c r="N65" i="1"/>
  <c r="H8" i="1"/>
  <c r="AA37" i="1"/>
  <c r="O37" i="1"/>
  <c r="J119" i="1" l="1"/>
  <c r="P119" i="1"/>
  <c r="P47" i="1"/>
  <c r="V47" i="1"/>
  <c r="J47" i="1"/>
  <c r="J32" i="1"/>
  <c r="V32" i="1"/>
  <c r="J7" i="1"/>
  <c r="V7" i="1"/>
  <c r="J43" i="1"/>
  <c r="V43" i="1"/>
  <c r="AB46" i="1"/>
  <c r="V46" i="1"/>
  <c r="J52" i="1"/>
  <c r="AB52" i="1"/>
  <c r="J57" i="1"/>
  <c r="J18" i="1"/>
  <c r="V57" i="1"/>
  <c r="P52" i="1"/>
  <c r="H58" i="1"/>
  <c r="AB111" i="1"/>
  <c r="AA58" i="1"/>
  <c r="N50" i="1"/>
  <c r="Z50" i="1"/>
  <c r="H50" i="1"/>
  <c r="T50" i="1"/>
  <c r="B6" i="1"/>
  <c r="T6" i="1" s="1"/>
  <c r="O50" i="1"/>
  <c r="AA50" i="1"/>
  <c r="I50" i="1"/>
  <c r="U50" i="1"/>
  <c r="P18" i="1"/>
  <c r="V18" i="1"/>
  <c r="G6" i="1"/>
  <c r="C6" i="1"/>
  <c r="O6" i="1" s="1"/>
  <c r="P57" i="1"/>
  <c r="P115" i="1"/>
  <c r="V68" i="1"/>
  <c r="Y6" i="1"/>
  <c r="S6" i="1"/>
  <c r="M6" i="1"/>
  <c r="V111" i="1"/>
  <c r="J111" i="1"/>
  <c r="AB122" i="1"/>
  <c r="H69" i="1"/>
  <c r="V117" i="1"/>
  <c r="P73" i="1"/>
  <c r="AB73" i="1"/>
  <c r="V73" i="1"/>
  <c r="AA125" i="1"/>
  <c r="O125" i="1"/>
  <c r="J115" i="1"/>
  <c r="V123" i="1"/>
  <c r="J123" i="1"/>
  <c r="P37" i="1"/>
  <c r="J91" i="1"/>
  <c r="V91" i="1"/>
  <c r="P123" i="1"/>
  <c r="AB94" i="1"/>
  <c r="V20" i="1"/>
  <c r="P91" i="1"/>
  <c r="AB115" i="1"/>
  <c r="P122" i="1"/>
  <c r="J122" i="1"/>
  <c r="AB68" i="1"/>
  <c r="U125" i="1"/>
  <c r="AA66" i="1"/>
  <c r="D50" i="1"/>
  <c r="V94" i="1"/>
  <c r="V119" i="1"/>
  <c r="D125" i="1"/>
  <c r="P125" i="1" s="1"/>
  <c r="N69" i="1"/>
  <c r="T69" i="1"/>
  <c r="J37" i="1"/>
  <c r="P42" i="1"/>
  <c r="AB39" i="1"/>
  <c r="U44" i="1"/>
  <c r="V42" i="1"/>
  <c r="AB42" i="1"/>
  <c r="AB25" i="1"/>
  <c r="V28" i="1"/>
  <c r="P25" i="1"/>
  <c r="J25" i="1"/>
  <c r="N66" i="1"/>
  <c r="D69" i="1"/>
  <c r="J69" i="1" s="1"/>
  <c r="I44" i="1"/>
  <c r="P68" i="1"/>
  <c r="N121" i="1"/>
  <c r="P112" i="1"/>
  <c r="N38" i="1"/>
  <c r="J46" i="1"/>
  <c r="AA44" i="1"/>
  <c r="P46" i="1"/>
  <c r="AB37" i="1"/>
  <c r="P21" i="1"/>
  <c r="V21" i="1"/>
  <c r="AB11" i="1"/>
  <c r="J14" i="1"/>
  <c r="P8" i="1"/>
  <c r="AB8" i="1"/>
  <c r="J8" i="1"/>
  <c r="AB21" i="1"/>
  <c r="J74" i="1"/>
  <c r="AB32" i="1"/>
  <c r="P32" i="1"/>
  <c r="V112" i="1"/>
  <c r="J112" i="1"/>
  <c r="J120" i="1"/>
  <c r="AB126" i="1"/>
  <c r="V126" i="1"/>
  <c r="P126" i="1"/>
  <c r="V53" i="1"/>
  <c r="P53" i="1"/>
  <c r="AB119" i="1"/>
  <c r="AB108" i="1"/>
  <c r="J108" i="1"/>
  <c r="P108" i="1"/>
  <c r="AB93" i="1"/>
  <c r="J92" i="1"/>
  <c r="V93" i="1"/>
  <c r="V74" i="1"/>
  <c r="V71" i="1"/>
  <c r="AB74" i="1"/>
  <c r="J71" i="1"/>
  <c r="I66" i="1"/>
  <c r="J59" i="1"/>
  <c r="O66" i="1"/>
  <c r="J53" i="1"/>
  <c r="D44" i="1"/>
  <c r="J44" i="1" s="1"/>
  <c r="Z125" i="1"/>
  <c r="N125" i="1"/>
  <c r="T125" i="1"/>
  <c r="AB124" i="1"/>
  <c r="P124" i="1"/>
  <c r="J124" i="1"/>
  <c r="H121" i="1"/>
  <c r="T121" i="1"/>
  <c r="P120" i="1"/>
  <c r="V120" i="1"/>
  <c r="AB114" i="1"/>
  <c r="V114" i="1"/>
  <c r="J114" i="1"/>
  <c r="P117" i="1"/>
  <c r="AB117" i="1"/>
  <c r="V113" i="1"/>
  <c r="P113" i="1"/>
  <c r="J113" i="1"/>
  <c r="AB113" i="1"/>
  <c r="U121" i="1"/>
  <c r="AA121" i="1"/>
  <c r="O121" i="1"/>
  <c r="D121" i="1"/>
  <c r="P116" i="1"/>
  <c r="AB116" i="1"/>
  <c r="V116" i="1"/>
  <c r="J116" i="1"/>
  <c r="I121" i="1"/>
  <c r="V109" i="1"/>
  <c r="J109" i="1"/>
  <c r="P109" i="1"/>
  <c r="AB109" i="1"/>
  <c r="J106" i="1"/>
  <c r="AB106" i="1"/>
  <c r="V106" i="1"/>
  <c r="P106" i="1"/>
  <c r="AB107" i="1"/>
  <c r="V107" i="1"/>
  <c r="P107" i="1"/>
  <c r="U110" i="1"/>
  <c r="AA110" i="1"/>
  <c r="I110" i="1"/>
  <c r="O110" i="1"/>
  <c r="Z110" i="1"/>
  <c r="N110" i="1"/>
  <c r="D110" i="1"/>
  <c r="H110" i="1"/>
  <c r="T110" i="1"/>
  <c r="J107" i="1"/>
  <c r="V103" i="1"/>
  <c r="J103" i="1"/>
  <c r="AB103" i="1"/>
  <c r="P103" i="1"/>
  <c r="AB101" i="1"/>
  <c r="P101" i="1"/>
  <c r="V101" i="1"/>
  <c r="T105" i="1"/>
  <c r="Z105" i="1"/>
  <c r="N105" i="1"/>
  <c r="D105" i="1"/>
  <c r="I105" i="1"/>
  <c r="O105" i="1"/>
  <c r="AA105" i="1"/>
  <c r="U105" i="1"/>
  <c r="J101" i="1"/>
  <c r="AB104" i="1"/>
  <c r="P104" i="1"/>
  <c r="V104" i="1"/>
  <c r="J104" i="1"/>
  <c r="V102" i="1"/>
  <c r="P102" i="1"/>
  <c r="AB102" i="1"/>
  <c r="J102" i="1"/>
  <c r="H105" i="1"/>
  <c r="P97" i="1"/>
  <c r="AB97" i="1"/>
  <c r="V97" i="1"/>
  <c r="J98" i="1"/>
  <c r="P98" i="1"/>
  <c r="AB98" i="1"/>
  <c r="V98" i="1"/>
  <c r="AB99" i="1"/>
  <c r="J99" i="1"/>
  <c r="P99" i="1"/>
  <c r="V99" i="1"/>
  <c r="H100" i="1"/>
  <c r="D100" i="1"/>
  <c r="Z100" i="1"/>
  <c r="T100" i="1"/>
  <c r="N100" i="1"/>
  <c r="U100" i="1"/>
  <c r="AA100" i="1"/>
  <c r="O100" i="1"/>
  <c r="J96" i="1"/>
  <c r="V96" i="1"/>
  <c r="P96" i="1"/>
  <c r="AB96" i="1"/>
  <c r="I100" i="1"/>
  <c r="P90" i="1"/>
  <c r="P92" i="1"/>
  <c r="AB90" i="1"/>
  <c r="J90" i="1"/>
  <c r="J94" i="1"/>
  <c r="J93" i="1"/>
  <c r="AB89" i="1"/>
  <c r="J89" i="1"/>
  <c r="V89" i="1"/>
  <c r="P89" i="1"/>
  <c r="AA95" i="1"/>
  <c r="U95" i="1"/>
  <c r="I95" i="1"/>
  <c r="O95" i="1"/>
  <c r="V92" i="1"/>
  <c r="N95" i="1"/>
  <c r="H95" i="1"/>
  <c r="T95" i="1"/>
  <c r="Z95" i="1"/>
  <c r="D95" i="1"/>
  <c r="P71" i="1"/>
  <c r="P72" i="1"/>
  <c r="V72" i="1"/>
  <c r="J72" i="1"/>
  <c r="AB72" i="1"/>
  <c r="Z75" i="1"/>
  <c r="T75" i="1"/>
  <c r="N75" i="1"/>
  <c r="D75" i="1"/>
  <c r="U75" i="1"/>
  <c r="AA75" i="1"/>
  <c r="I75" i="1"/>
  <c r="O75" i="1"/>
  <c r="AB70" i="1"/>
  <c r="P70" i="1"/>
  <c r="V70" i="1"/>
  <c r="H75" i="1"/>
  <c r="I69" i="1"/>
  <c r="AA69" i="1"/>
  <c r="O69" i="1"/>
  <c r="V67" i="1"/>
  <c r="J67" i="1"/>
  <c r="AB67" i="1"/>
  <c r="V63" i="1"/>
  <c r="J60" i="1"/>
  <c r="V60" i="1"/>
  <c r="J63" i="1"/>
  <c r="P60" i="1"/>
  <c r="V59" i="1"/>
  <c r="AB59" i="1"/>
  <c r="P63" i="1"/>
  <c r="AB62" i="1"/>
  <c r="V62" i="1"/>
  <c r="P62" i="1"/>
  <c r="J62" i="1"/>
  <c r="V65" i="1"/>
  <c r="P65" i="1"/>
  <c r="AB65" i="1"/>
  <c r="P64" i="1"/>
  <c r="V64" i="1"/>
  <c r="AB64" i="1"/>
  <c r="J64" i="1"/>
  <c r="T66" i="1"/>
  <c r="Z66" i="1"/>
  <c r="D66" i="1"/>
  <c r="V61" i="1"/>
  <c r="AB61" i="1"/>
  <c r="J61" i="1"/>
  <c r="P61" i="1"/>
  <c r="O58" i="1"/>
  <c r="U58" i="1"/>
  <c r="V55" i="1"/>
  <c r="J55" i="1"/>
  <c r="P55" i="1"/>
  <c r="AB55" i="1"/>
  <c r="P48" i="1"/>
  <c r="AB48" i="1"/>
  <c r="J48" i="1"/>
  <c r="J49" i="1"/>
  <c r="V49" i="1"/>
  <c r="AB49" i="1"/>
  <c r="AB47" i="1"/>
  <c r="P49" i="1"/>
  <c r="V45" i="1"/>
  <c r="P45" i="1"/>
  <c r="AB45" i="1"/>
  <c r="J45" i="1"/>
  <c r="V40" i="1"/>
  <c r="AB40" i="1"/>
  <c r="P40" i="1"/>
  <c r="J40" i="1"/>
  <c r="V39" i="1"/>
  <c r="P39" i="1"/>
  <c r="Z44" i="1"/>
  <c r="T44" i="1"/>
  <c r="H44" i="1"/>
  <c r="AB43" i="1"/>
  <c r="P43" i="1"/>
  <c r="D38" i="1"/>
  <c r="V38" i="1" s="1"/>
  <c r="Z38" i="1"/>
  <c r="T38" i="1"/>
  <c r="AB36" i="1"/>
  <c r="V36" i="1"/>
  <c r="P36" i="1"/>
  <c r="J36" i="1"/>
  <c r="AB35" i="1"/>
  <c r="P35" i="1"/>
  <c r="V35" i="1"/>
  <c r="J35" i="1"/>
  <c r="P31" i="1"/>
  <c r="J31" i="1"/>
  <c r="AB31" i="1"/>
  <c r="V34" i="1"/>
  <c r="J34" i="1"/>
  <c r="P34" i="1"/>
  <c r="AB34" i="1"/>
  <c r="U38" i="1"/>
  <c r="O38" i="1"/>
  <c r="AA38" i="1"/>
  <c r="J29" i="1"/>
  <c r="AA30" i="1"/>
  <c r="P28" i="1"/>
  <c r="O30" i="1"/>
  <c r="U30" i="1"/>
  <c r="AB28" i="1"/>
  <c r="P24" i="1"/>
  <c r="AB24" i="1"/>
  <c r="J24" i="1"/>
  <c r="P27" i="1"/>
  <c r="AB27" i="1"/>
  <c r="V27" i="1"/>
  <c r="J26" i="1"/>
  <c r="P26" i="1"/>
  <c r="AB26" i="1"/>
  <c r="T30" i="1"/>
  <c r="Z30" i="1"/>
  <c r="N30" i="1"/>
  <c r="D30" i="1"/>
  <c r="V26" i="1"/>
  <c r="AB29" i="1"/>
  <c r="V29" i="1"/>
  <c r="J27" i="1"/>
  <c r="AB20" i="1"/>
  <c r="P20" i="1"/>
  <c r="N23" i="1"/>
  <c r="Z23" i="1"/>
  <c r="D23" i="1"/>
  <c r="T23" i="1"/>
  <c r="H23" i="1"/>
  <c r="P22" i="1"/>
  <c r="AB22" i="1"/>
  <c r="P19" i="1"/>
  <c r="V19" i="1"/>
  <c r="AB19" i="1"/>
  <c r="AA23" i="1"/>
  <c r="I23" i="1"/>
  <c r="O23" i="1"/>
  <c r="U23" i="1"/>
  <c r="J22" i="1"/>
  <c r="J11" i="1"/>
  <c r="V11" i="1"/>
  <c r="AB9" i="1"/>
  <c r="P9" i="1"/>
  <c r="V9" i="1"/>
  <c r="J9" i="1"/>
  <c r="P7" i="1"/>
  <c r="V14" i="1"/>
  <c r="P14" i="1"/>
  <c r="AB7" i="1"/>
  <c r="AB16" i="1"/>
  <c r="J16" i="1"/>
  <c r="P16" i="1"/>
  <c r="V16" i="1"/>
  <c r="P15" i="1"/>
  <c r="J15" i="1"/>
  <c r="AB15" i="1"/>
  <c r="V15" i="1"/>
  <c r="V10" i="1"/>
  <c r="P10" i="1"/>
  <c r="AB10" i="1"/>
  <c r="J10" i="1"/>
  <c r="N17" i="1"/>
  <c r="H17" i="1"/>
  <c r="Z17" i="1"/>
  <c r="T17" i="1"/>
  <c r="D17" i="1"/>
  <c r="O17" i="1"/>
  <c r="I17" i="1"/>
  <c r="U17" i="1"/>
  <c r="AA17" i="1"/>
  <c r="P12" i="1"/>
  <c r="AB12" i="1"/>
  <c r="V12" i="1"/>
  <c r="AB13" i="1"/>
  <c r="V13" i="1"/>
  <c r="P13" i="1"/>
  <c r="J13" i="1"/>
  <c r="AB54" i="1"/>
  <c r="J54" i="1"/>
  <c r="P54" i="1"/>
  <c r="V54" i="1"/>
  <c r="AB118" i="1"/>
  <c r="J118" i="1"/>
  <c r="V118" i="1"/>
  <c r="D58" i="1"/>
  <c r="AB58" i="1" s="1"/>
  <c r="T58" i="1"/>
  <c r="N58" i="1"/>
  <c r="P56" i="1"/>
  <c r="AB56" i="1"/>
  <c r="J56" i="1"/>
  <c r="I6" i="1" l="1"/>
  <c r="H6" i="1"/>
  <c r="Z6" i="1"/>
  <c r="V50" i="1"/>
  <c r="AB50" i="1"/>
  <c r="P50" i="1"/>
  <c r="J50" i="1"/>
  <c r="N6" i="1"/>
  <c r="AA6" i="1"/>
  <c r="U6" i="1"/>
  <c r="J125" i="1"/>
  <c r="AB69" i="1"/>
  <c r="D6" i="1"/>
  <c r="J6" i="1" s="1"/>
  <c r="AB125" i="1"/>
  <c r="P69" i="1"/>
  <c r="V125" i="1"/>
  <c r="AB44" i="1"/>
  <c r="J38" i="1"/>
  <c r="P38" i="1"/>
  <c r="V69" i="1"/>
  <c r="P44" i="1"/>
  <c r="V44" i="1"/>
  <c r="AB38" i="1"/>
  <c r="AB121" i="1"/>
  <c r="P121" i="1"/>
  <c r="V121" i="1"/>
  <c r="J121" i="1"/>
  <c r="P110" i="1"/>
  <c r="V110" i="1"/>
  <c r="J110" i="1"/>
  <c r="AB110" i="1"/>
  <c r="AB105" i="1"/>
  <c r="V105" i="1"/>
  <c r="J105" i="1"/>
  <c r="P105" i="1"/>
  <c r="J100" i="1"/>
  <c r="V100" i="1"/>
  <c r="AB100" i="1"/>
  <c r="P100" i="1"/>
  <c r="P95" i="1"/>
  <c r="V95" i="1"/>
  <c r="AB95" i="1"/>
  <c r="J95" i="1"/>
  <c r="V75" i="1"/>
  <c r="AB75" i="1"/>
  <c r="P75" i="1"/>
  <c r="J75" i="1"/>
  <c r="AB66" i="1"/>
  <c r="P66" i="1"/>
  <c r="V66" i="1"/>
  <c r="J66" i="1"/>
  <c r="AB30" i="1"/>
  <c r="P30" i="1"/>
  <c r="V30" i="1"/>
  <c r="J30" i="1"/>
  <c r="V23" i="1"/>
  <c r="P23" i="1"/>
  <c r="J23" i="1"/>
  <c r="AB23" i="1"/>
  <c r="J17" i="1"/>
  <c r="AB17" i="1"/>
  <c r="P17" i="1"/>
  <c r="V17" i="1"/>
  <c r="V58" i="1"/>
  <c r="J58" i="1"/>
  <c r="P58" i="1"/>
  <c r="P6" i="1" l="1"/>
  <c r="AB6" i="1"/>
  <c r="V6" i="1"/>
</calcChain>
</file>

<file path=xl/sharedStrings.xml><?xml version="1.0" encoding="utf-8"?>
<sst xmlns="http://schemas.openxmlformats.org/spreadsheetml/2006/main" count="189" uniqueCount="133">
  <si>
    <t>総人口</t>
    <rPh sb="0" eb="1">
      <t>ソウ</t>
    </rPh>
    <rPh sb="1" eb="3">
      <t>ジンコウ</t>
    </rPh>
    <phoneticPr fontId="2"/>
  </si>
  <si>
    <t>１５歳未満</t>
    <rPh sb="2" eb="3">
      <t>サイ</t>
    </rPh>
    <rPh sb="3" eb="5">
      <t>ミマン</t>
    </rPh>
    <phoneticPr fontId="2"/>
  </si>
  <si>
    <t>１５歳～６４歳</t>
    <rPh sb="2" eb="3">
      <t>サイ</t>
    </rPh>
    <rPh sb="6" eb="7">
      <t>サイ</t>
    </rPh>
    <phoneticPr fontId="2"/>
  </si>
  <si>
    <t>６５歳以上</t>
    <rPh sb="2" eb="3">
      <t>サイ</t>
    </rPh>
    <rPh sb="3" eb="5">
      <t>イジョウ</t>
    </rPh>
    <phoneticPr fontId="2"/>
  </si>
  <si>
    <t>人口</t>
    <rPh sb="0" eb="2">
      <t>ジンコウ</t>
    </rPh>
    <phoneticPr fontId="2"/>
  </si>
  <si>
    <t>構成比</t>
    <rPh sb="0" eb="3">
      <t>コウセイヒ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</si>
  <si>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</si>
  <si>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</si>
  <si>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</si>
  <si>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海老名市総計</t>
    <rPh sb="0" eb="4">
      <t>エビナシ</t>
    </rPh>
    <rPh sb="4" eb="6">
      <t>ソウケイ</t>
    </rPh>
    <phoneticPr fontId="2"/>
  </si>
  <si>
    <t>大谷</t>
    <rPh sb="0" eb="2">
      <t>オオヤ</t>
    </rPh>
    <phoneticPr fontId="2"/>
  </si>
  <si>
    <t>大谷南一丁目</t>
    <rPh sb="0" eb="2">
      <t>オオヤ</t>
    </rPh>
    <rPh sb="2" eb="3">
      <t>ミナミ</t>
    </rPh>
    <rPh sb="3" eb="6">
      <t>イッチョウメ</t>
    </rPh>
    <phoneticPr fontId="2"/>
  </si>
  <si>
    <t>大谷南二丁目</t>
    <rPh sb="0" eb="2">
      <t>オオヤ</t>
    </rPh>
    <rPh sb="2" eb="3">
      <t>ミナミ</t>
    </rPh>
    <rPh sb="3" eb="4">
      <t>ニ</t>
    </rPh>
    <rPh sb="4" eb="6">
      <t>チョウメ</t>
    </rPh>
    <phoneticPr fontId="2"/>
  </si>
  <si>
    <t>大谷南三丁目</t>
    <rPh sb="0" eb="2">
      <t>オオヤ</t>
    </rPh>
    <rPh sb="2" eb="3">
      <t>ミナミ</t>
    </rPh>
    <rPh sb="3" eb="4">
      <t>サン</t>
    </rPh>
    <rPh sb="4" eb="6">
      <t>チョウメ</t>
    </rPh>
    <phoneticPr fontId="2"/>
  </si>
  <si>
    <t>大谷南四丁目</t>
    <rPh sb="0" eb="2">
      <t>オオヤ</t>
    </rPh>
    <rPh sb="2" eb="3">
      <t>ミナミ</t>
    </rPh>
    <rPh sb="3" eb="4">
      <t>ヨン</t>
    </rPh>
    <rPh sb="4" eb="6">
      <t>チョウメ</t>
    </rPh>
    <phoneticPr fontId="2"/>
  </si>
  <si>
    <t>大谷南五丁目</t>
    <rPh sb="0" eb="2">
      <t>オオヤ</t>
    </rPh>
    <rPh sb="2" eb="3">
      <t>ミナミ</t>
    </rPh>
    <rPh sb="3" eb="4">
      <t>ゴ</t>
    </rPh>
    <rPh sb="4" eb="6">
      <t>チョウメ</t>
    </rPh>
    <phoneticPr fontId="2"/>
  </si>
  <si>
    <t>大谷北一丁目</t>
    <rPh sb="0" eb="2">
      <t>オオヤ</t>
    </rPh>
    <rPh sb="2" eb="3">
      <t>キタ</t>
    </rPh>
    <rPh sb="3" eb="4">
      <t>イチ</t>
    </rPh>
    <rPh sb="4" eb="6">
      <t>チョウメ</t>
    </rPh>
    <phoneticPr fontId="2"/>
  </si>
  <si>
    <t>大谷北二丁目</t>
    <rPh sb="0" eb="2">
      <t>オオヤ</t>
    </rPh>
    <rPh sb="2" eb="3">
      <t>キタ</t>
    </rPh>
    <rPh sb="3" eb="4">
      <t>ニ</t>
    </rPh>
    <rPh sb="4" eb="6">
      <t>チョウメ</t>
    </rPh>
    <phoneticPr fontId="2"/>
  </si>
  <si>
    <t>大谷北三丁目</t>
    <rPh sb="0" eb="2">
      <t>オオヤ</t>
    </rPh>
    <rPh sb="2" eb="3">
      <t>キタ</t>
    </rPh>
    <rPh sb="3" eb="4">
      <t>サン</t>
    </rPh>
    <rPh sb="4" eb="6">
      <t>チョウメ</t>
    </rPh>
    <phoneticPr fontId="2"/>
  </si>
  <si>
    <t>大谷北四丁目</t>
    <rPh sb="0" eb="2">
      <t>オオヤ</t>
    </rPh>
    <rPh sb="2" eb="3">
      <t>キタ</t>
    </rPh>
    <rPh sb="3" eb="4">
      <t>ヨン</t>
    </rPh>
    <rPh sb="4" eb="6">
      <t>チョウメ</t>
    </rPh>
    <phoneticPr fontId="2"/>
  </si>
  <si>
    <t>国分寺台１丁目</t>
    <rPh sb="0" eb="3">
      <t>コクブンジ</t>
    </rPh>
    <rPh sb="3" eb="4">
      <t>ダイ</t>
    </rPh>
    <rPh sb="5" eb="7">
      <t>チョウメ</t>
    </rPh>
    <phoneticPr fontId="2"/>
  </si>
  <si>
    <t>国分寺台２丁目</t>
    <rPh sb="0" eb="3">
      <t>コクブンジ</t>
    </rPh>
    <rPh sb="3" eb="4">
      <t>ダイ</t>
    </rPh>
    <rPh sb="5" eb="7">
      <t>チョウメ</t>
    </rPh>
    <phoneticPr fontId="2"/>
  </si>
  <si>
    <t>国分寺台３丁目</t>
    <rPh sb="0" eb="3">
      <t>コクブンジ</t>
    </rPh>
    <rPh sb="3" eb="4">
      <t>ダイ</t>
    </rPh>
    <rPh sb="5" eb="7">
      <t>チョウメ</t>
    </rPh>
    <phoneticPr fontId="2"/>
  </si>
  <si>
    <t>国分寺台４丁目</t>
    <rPh sb="0" eb="3">
      <t>コクブンジ</t>
    </rPh>
    <rPh sb="3" eb="4">
      <t>ダイ</t>
    </rPh>
    <rPh sb="5" eb="7">
      <t>チョウメ</t>
    </rPh>
    <phoneticPr fontId="2"/>
  </si>
  <si>
    <t>国分寺台５丁目</t>
    <rPh sb="0" eb="3">
      <t>コクブンジ</t>
    </rPh>
    <rPh sb="3" eb="4">
      <t>ダイ</t>
    </rPh>
    <rPh sb="5" eb="7">
      <t>チョウメ</t>
    </rPh>
    <phoneticPr fontId="2"/>
  </si>
  <si>
    <t>中新田</t>
    <rPh sb="0" eb="3">
      <t>ナカシンデン</t>
    </rPh>
    <phoneticPr fontId="2"/>
  </si>
  <si>
    <t>中新田一丁目</t>
    <rPh sb="0" eb="3">
      <t>ナカシンデン</t>
    </rPh>
    <rPh sb="3" eb="6">
      <t>イッチョウメ</t>
    </rPh>
    <phoneticPr fontId="2"/>
  </si>
  <si>
    <t>中新田二丁目</t>
    <rPh sb="0" eb="3">
      <t>ナカシンデン</t>
    </rPh>
    <rPh sb="3" eb="4">
      <t>ニ</t>
    </rPh>
    <rPh sb="4" eb="6">
      <t>チョウメ</t>
    </rPh>
    <phoneticPr fontId="2"/>
  </si>
  <si>
    <t>中新田三丁目</t>
    <rPh sb="0" eb="3">
      <t>ナカシンデン</t>
    </rPh>
    <rPh sb="3" eb="6">
      <t>サンチョウメ</t>
    </rPh>
    <phoneticPr fontId="2"/>
  </si>
  <si>
    <t>中新田四丁目</t>
    <rPh sb="0" eb="3">
      <t>ナカシンデン</t>
    </rPh>
    <rPh sb="3" eb="4">
      <t>ヨン</t>
    </rPh>
    <rPh sb="4" eb="6">
      <t>チョウメ</t>
    </rPh>
    <phoneticPr fontId="2"/>
  </si>
  <si>
    <t>中新田五丁目</t>
    <rPh sb="0" eb="3">
      <t>ナカシンデン</t>
    </rPh>
    <rPh sb="3" eb="4">
      <t>ゴ</t>
    </rPh>
    <rPh sb="4" eb="6">
      <t>チョウメ</t>
    </rPh>
    <phoneticPr fontId="2"/>
  </si>
  <si>
    <t>さつき町</t>
    <rPh sb="3" eb="4">
      <t>チョウ</t>
    </rPh>
    <phoneticPr fontId="2"/>
  </si>
  <si>
    <t>河原口</t>
    <rPh sb="0" eb="3">
      <t>カワラグチ</t>
    </rPh>
    <phoneticPr fontId="2"/>
  </si>
  <si>
    <t>上郷</t>
    <rPh sb="0" eb="2">
      <t>カミゴウ</t>
    </rPh>
    <phoneticPr fontId="2"/>
  </si>
  <si>
    <t>上郷一丁目</t>
    <rPh sb="0" eb="2">
      <t>カミゴウ</t>
    </rPh>
    <rPh sb="2" eb="5">
      <t>イッチョウメ</t>
    </rPh>
    <phoneticPr fontId="2"/>
  </si>
  <si>
    <t>上郷二丁目</t>
    <rPh sb="0" eb="2">
      <t>カミゴウ</t>
    </rPh>
    <rPh sb="2" eb="3">
      <t>ニ</t>
    </rPh>
    <rPh sb="3" eb="4">
      <t>チョウ</t>
    </rPh>
    <rPh sb="4" eb="5">
      <t>メ</t>
    </rPh>
    <phoneticPr fontId="2"/>
  </si>
  <si>
    <t>上郷三丁目</t>
    <rPh sb="0" eb="2">
      <t>カミゴウ</t>
    </rPh>
    <rPh sb="2" eb="3">
      <t>サン</t>
    </rPh>
    <rPh sb="3" eb="5">
      <t>チョウメ</t>
    </rPh>
    <phoneticPr fontId="2"/>
  </si>
  <si>
    <t>上郷四丁目</t>
    <rPh sb="0" eb="2">
      <t>カミゴウ</t>
    </rPh>
    <rPh sb="2" eb="3">
      <t>ヨン</t>
    </rPh>
    <rPh sb="3" eb="5">
      <t>チョウメ</t>
    </rPh>
    <phoneticPr fontId="2"/>
  </si>
  <si>
    <t>下今泉一丁目</t>
    <rPh sb="0" eb="3">
      <t>シモイマイズミ</t>
    </rPh>
    <rPh sb="3" eb="6">
      <t>イッチョウメ</t>
    </rPh>
    <phoneticPr fontId="2"/>
  </si>
  <si>
    <t>下今泉二丁目</t>
    <rPh sb="0" eb="3">
      <t>シモイマイズミ</t>
    </rPh>
    <rPh sb="3" eb="4">
      <t>ニ</t>
    </rPh>
    <rPh sb="4" eb="6">
      <t>チョウメ</t>
    </rPh>
    <phoneticPr fontId="2"/>
  </si>
  <si>
    <t>下今泉三丁目</t>
    <rPh sb="0" eb="3">
      <t>シモイマイズミ</t>
    </rPh>
    <rPh sb="3" eb="6">
      <t>サンチョウメ</t>
    </rPh>
    <phoneticPr fontId="2"/>
  </si>
  <si>
    <t>下今泉四丁目</t>
    <rPh sb="0" eb="3">
      <t>シモイマイズミ</t>
    </rPh>
    <rPh sb="3" eb="4">
      <t>ヨン</t>
    </rPh>
    <rPh sb="4" eb="6">
      <t>チョウメ</t>
    </rPh>
    <phoneticPr fontId="2"/>
  </si>
  <si>
    <t>下今泉五丁目</t>
    <rPh sb="0" eb="3">
      <t>シモイマイズミ</t>
    </rPh>
    <rPh sb="3" eb="4">
      <t>ゴ</t>
    </rPh>
    <rPh sb="4" eb="6">
      <t>チョウメ</t>
    </rPh>
    <phoneticPr fontId="2"/>
  </si>
  <si>
    <t>上今泉</t>
    <rPh sb="0" eb="3">
      <t>カミイマイズミ</t>
    </rPh>
    <phoneticPr fontId="2"/>
  </si>
  <si>
    <t>上今泉一丁目</t>
    <rPh sb="0" eb="3">
      <t>カミイマイズミ</t>
    </rPh>
    <rPh sb="3" eb="6">
      <t>イッチョウメ</t>
    </rPh>
    <phoneticPr fontId="2"/>
  </si>
  <si>
    <t>上今泉二丁目</t>
    <rPh sb="0" eb="3">
      <t>カミイマイズミ</t>
    </rPh>
    <rPh sb="3" eb="4">
      <t>ニ</t>
    </rPh>
    <rPh sb="4" eb="6">
      <t>チョウメ</t>
    </rPh>
    <phoneticPr fontId="2"/>
  </si>
  <si>
    <t>上今泉三丁目</t>
    <rPh sb="0" eb="3">
      <t>カミイマイズミ</t>
    </rPh>
    <rPh sb="3" eb="6">
      <t>サンチョウメ</t>
    </rPh>
    <phoneticPr fontId="2"/>
  </si>
  <si>
    <t>上今泉四丁目</t>
    <rPh sb="0" eb="3">
      <t>カミイマイズミ</t>
    </rPh>
    <rPh sb="3" eb="4">
      <t>ヨン</t>
    </rPh>
    <rPh sb="4" eb="6">
      <t>チョウメ</t>
    </rPh>
    <phoneticPr fontId="2"/>
  </si>
  <si>
    <t>上今泉五丁目</t>
    <rPh sb="0" eb="3">
      <t>カミイマイズミ</t>
    </rPh>
    <rPh sb="3" eb="4">
      <t>ゴ</t>
    </rPh>
    <rPh sb="4" eb="6">
      <t>チョウメ</t>
    </rPh>
    <phoneticPr fontId="2"/>
  </si>
  <si>
    <t>上今泉六丁目</t>
    <rPh sb="0" eb="3">
      <t>カミイマイズミ</t>
    </rPh>
    <rPh sb="3" eb="4">
      <t>ロク</t>
    </rPh>
    <rPh sb="4" eb="6">
      <t>チョウメ</t>
    </rPh>
    <phoneticPr fontId="2"/>
  </si>
  <si>
    <t>柏ケ谷</t>
    <rPh sb="0" eb="3">
      <t>カシワガヤ</t>
    </rPh>
    <phoneticPr fontId="2"/>
  </si>
  <si>
    <t>東柏ケ谷一丁目</t>
    <rPh sb="0" eb="4">
      <t>ヒガシカシワガヤ</t>
    </rPh>
    <rPh sb="4" eb="7">
      <t>イッチョウメ</t>
    </rPh>
    <phoneticPr fontId="2"/>
  </si>
  <si>
    <t>東柏ケ谷二丁目</t>
    <rPh sb="0" eb="4">
      <t>ヒガシカシワガヤ</t>
    </rPh>
    <rPh sb="4" eb="5">
      <t>ニ</t>
    </rPh>
    <rPh sb="5" eb="7">
      <t>チョウメ</t>
    </rPh>
    <phoneticPr fontId="2"/>
  </si>
  <si>
    <t>東柏ケ谷三丁目</t>
    <rPh sb="0" eb="4">
      <t>ヒガシカシワガヤ</t>
    </rPh>
    <rPh sb="4" eb="7">
      <t>サンチョウメ</t>
    </rPh>
    <phoneticPr fontId="2"/>
  </si>
  <si>
    <t>東柏ケ谷四丁目</t>
    <rPh sb="0" eb="4">
      <t>ヒガシカシワガヤ</t>
    </rPh>
    <rPh sb="4" eb="5">
      <t>ヨン</t>
    </rPh>
    <rPh sb="5" eb="7">
      <t>チョウメ</t>
    </rPh>
    <phoneticPr fontId="2"/>
  </si>
  <si>
    <t>東柏ケ谷五丁目</t>
    <rPh sb="0" eb="4">
      <t>ヒガシカシワガヤ</t>
    </rPh>
    <rPh sb="4" eb="5">
      <t>ゴ</t>
    </rPh>
    <rPh sb="5" eb="7">
      <t>チョウメ</t>
    </rPh>
    <phoneticPr fontId="2"/>
  </si>
  <si>
    <t>東柏ケ谷六丁目</t>
    <rPh sb="0" eb="4">
      <t>ヒガシカシワガヤ</t>
    </rPh>
    <rPh sb="4" eb="5">
      <t>ロク</t>
    </rPh>
    <rPh sb="5" eb="7">
      <t>チョウメ</t>
    </rPh>
    <phoneticPr fontId="2"/>
  </si>
  <si>
    <t>望地一丁目</t>
    <rPh sb="0" eb="2">
      <t>モウチ</t>
    </rPh>
    <rPh sb="2" eb="3">
      <t>イチ</t>
    </rPh>
    <rPh sb="3" eb="5">
      <t>チョウメ</t>
    </rPh>
    <phoneticPr fontId="2"/>
  </si>
  <si>
    <t>望地二丁目</t>
    <rPh sb="0" eb="2">
      <t>モウチ</t>
    </rPh>
    <rPh sb="2" eb="3">
      <t>ニ</t>
    </rPh>
    <rPh sb="3" eb="5">
      <t>チョウメ</t>
    </rPh>
    <phoneticPr fontId="2"/>
  </si>
  <si>
    <t>勝瀬</t>
    <rPh sb="0" eb="2">
      <t>カツセ</t>
    </rPh>
    <phoneticPr fontId="2"/>
  </si>
  <si>
    <t>中河内</t>
    <rPh sb="0" eb="3">
      <t>ナカゴウチ</t>
    </rPh>
    <phoneticPr fontId="2"/>
  </si>
  <si>
    <t>上河内</t>
    <rPh sb="0" eb="2">
      <t>カミゴウチ</t>
    </rPh>
    <rPh sb="2" eb="3">
      <t>ウチ</t>
    </rPh>
    <phoneticPr fontId="2"/>
  </si>
  <si>
    <t>本郷</t>
    <rPh sb="0" eb="2">
      <t>ホンゴウ</t>
    </rPh>
    <phoneticPr fontId="2"/>
  </si>
  <si>
    <t>門沢橋一丁目</t>
    <rPh sb="0" eb="3">
      <t>カドサワバシ</t>
    </rPh>
    <rPh sb="3" eb="4">
      <t>イチ</t>
    </rPh>
    <rPh sb="4" eb="6">
      <t>チョウメ</t>
    </rPh>
    <phoneticPr fontId="2"/>
  </si>
  <si>
    <t>門沢橋二丁目</t>
    <rPh sb="0" eb="3">
      <t>カドサワバシ</t>
    </rPh>
    <rPh sb="3" eb="4">
      <t>ニ</t>
    </rPh>
    <rPh sb="4" eb="6">
      <t>チョウメ</t>
    </rPh>
    <phoneticPr fontId="2"/>
  </si>
  <si>
    <t>門沢橋三丁目</t>
    <rPh sb="0" eb="3">
      <t>カドサワバシ</t>
    </rPh>
    <rPh sb="3" eb="4">
      <t>サン</t>
    </rPh>
    <rPh sb="4" eb="6">
      <t>チョウメ</t>
    </rPh>
    <phoneticPr fontId="2"/>
  </si>
  <si>
    <t>門沢橋四丁目</t>
    <rPh sb="0" eb="3">
      <t>カドサワバシ</t>
    </rPh>
    <rPh sb="3" eb="4">
      <t>ヨン</t>
    </rPh>
    <rPh sb="4" eb="6">
      <t>チョウメ</t>
    </rPh>
    <phoneticPr fontId="2"/>
  </si>
  <si>
    <t>門沢橋五丁目</t>
    <rPh sb="0" eb="3">
      <t>カドサワバシ</t>
    </rPh>
    <rPh sb="3" eb="4">
      <t>ゴ</t>
    </rPh>
    <rPh sb="4" eb="6">
      <t>チョウメ</t>
    </rPh>
    <phoneticPr fontId="2"/>
  </si>
  <si>
    <t>門沢橋六丁目</t>
    <rPh sb="0" eb="3">
      <t>カドサワバシ</t>
    </rPh>
    <rPh sb="3" eb="4">
      <t>ロク</t>
    </rPh>
    <rPh sb="4" eb="6">
      <t>チョウメ</t>
    </rPh>
    <phoneticPr fontId="2"/>
  </si>
  <si>
    <t>浜田町</t>
    <rPh sb="0" eb="3">
      <t>ハマダチョウ</t>
    </rPh>
    <phoneticPr fontId="2"/>
  </si>
  <si>
    <t>中央一丁目</t>
    <rPh sb="0" eb="2">
      <t>チュウオウ</t>
    </rPh>
    <rPh sb="2" eb="3">
      <t>イチ</t>
    </rPh>
    <rPh sb="3" eb="5">
      <t>チョウメ</t>
    </rPh>
    <phoneticPr fontId="2"/>
  </si>
  <si>
    <t>中央二丁目</t>
    <rPh sb="0" eb="2">
      <t>チュウオウ</t>
    </rPh>
    <rPh sb="2" eb="3">
      <t>ニ</t>
    </rPh>
    <rPh sb="3" eb="5">
      <t>チョウメ</t>
    </rPh>
    <phoneticPr fontId="2"/>
  </si>
  <si>
    <t>中央三丁目</t>
    <rPh sb="0" eb="2">
      <t>チュウオウ</t>
    </rPh>
    <rPh sb="2" eb="3">
      <t>サン</t>
    </rPh>
    <rPh sb="3" eb="5">
      <t>チョウメ</t>
    </rPh>
    <phoneticPr fontId="2"/>
  </si>
  <si>
    <t>国分南一丁目</t>
    <rPh sb="0" eb="3">
      <t>コクブミナミ</t>
    </rPh>
    <rPh sb="3" eb="6">
      <t>イチチョウメ</t>
    </rPh>
    <phoneticPr fontId="2"/>
  </si>
  <si>
    <t>国分南二丁目</t>
    <rPh sb="0" eb="3">
      <t>コクブミナミ</t>
    </rPh>
    <rPh sb="3" eb="4">
      <t>ニ</t>
    </rPh>
    <rPh sb="4" eb="6">
      <t>チョウメ</t>
    </rPh>
    <phoneticPr fontId="2"/>
  </si>
  <si>
    <t>国分南三丁目</t>
    <rPh sb="0" eb="3">
      <t>コクブミナミ</t>
    </rPh>
    <rPh sb="3" eb="6">
      <t>サンチョウメ</t>
    </rPh>
    <phoneticPr fontId="2"/>
  </si>
  <si>
    <t>国分南四丁目</t>
    <rPh sb="0" eb="3">
      <t>コクブミナミ</t>
    </rPh>
    <rPh sb="3" eb="4">
      <t>ヨン</t>
    </rPh>
    <rPh sb="4" eb="6">
      <t>チョウメ</t>
    </rPh>
    <phoneticPr fontId="2"/>
  </si>
  <si>
    <t>国分北一丁目</t>
    <rPh sb="0" eb="3">
      <t>コクブキタ</t>
    </rPh>
    <rPh sb="3" eb="4">
      <t>イチ</t>
    </rPh>
    <rPh sb="4" eb="6">
      <t>チョウメ</t>
    </rPh>
    <phoneticPr fontId="2"/>
  </si>
  <si>
    <t>国分北二丁目</t>
    <rPh sb="0" eb="3">
      <t>コクブキタ</t>
    </rPh>
    <rPh sb="3" eb="4">
      <t>ニ</t>
    </rPh>
    <rPh sb="4" eb="6">
      <t>チョウメ</t>
    </rPh>
    <phoneticPr fontId="2"/>
  </si>
  <si>
    <t>国分北三丁目</t>
    <rPh sb="0" eb="3">
      <t>コクブキタ</t>
    </rPh>
    <rPh sb="3" eb="4">
      <t>サン</t>
    </rPh>
    <rPh sb="4" eb="6">
      <t>チョウメ</t>
    </rPh>
    <phoneticPr fontId="2"/>
  </si>
  <si>
    <t>国分北四丁目</t>
    <rPh sb="0" eb="3">
      <t>コクブキタ</t>
    </rPh>
    <rPh sb="3" eb="4">
      <t>ヨン</t>
    </rPh>
    <rPh sb="4" eb="6">
      <t>チョウメ</t>
    </rPh>
    <phoneticPr fontId="2"/>
  </si>
  <si>
    <t>杉久保南一丁目</t>
    <rPh sb="0" eb="3">
      <t>スギクボ</t>
    </rPh>
    <rPh sb="3" eb="4">
      <t>ミナミ</t>
    </rPh>
    <rPh sb="4" eb="7">
      <t>イッチョウメ</t>
    </rPh>
    <phoneticPr fontId="2"/>
  </si>
  <si>
    <t>杉久保南二丁目</t>
    <rPh sb="0" eb="3">
      <t>スギクボ</t>
    </rPh>
    <rPh sb="3" eb="4">
      <t>ミナミ</t>
    </rPh>
    <rPh sb="4" eb="5">
      <t>ニ</t>
    </rPh>
    <rPh sb="5" eb="7">
      <t>チョウメ</t>
    </rPh>
    <phoneticPr fontId="2"/>
  </si>
  <si>
    <t>杉久保南三丁目</t>
    <rPh sb="0" eb="3">
      <t>スギクボ</t>
    </rPh>
    <rPh sb="3" eb="4">
      <t>ミナミ</t>
    </rPh>
    <rPh sb="4" eb="7">
      <t>サンチョウメ</t>
    </rPh>
    <phoneticPr fontId="2"/>
  </si>
  <si>
    <t>杉久保南四丁目</t>
    <rPh sb="0" eb="3">
      <t>スギクボ</t>
    </rPh>
    <rPh sb="3" eb="4">
      <t>ミナミ</t>
    </rPh>
    <rPh sb="4" eb="5">
      <t>ヨン</t>
    </rPh>
    <rPh sb="5" eb="7">
      <t>チョウメ</t>
    </rPh>
    <phoneticPr fontId="2"/>
  </si>
  <si>
    <t>杉久保南五丁目</t>
    <rPh sb="0" eb="3">
      <t>スギクボ</t>
    </rPh>
    <rPh sb="3" eb="4">
      <t>ミナミ</t>
    </rPh>
    <rPh sb="4" eb="5">
      <t>ゴ</t>
    </rPh>
    <rPh sb="5" eb="7">
      <t>チョウメ</t>
    </rPh>
    <phoneticPr fontId="2"/>
  </si>
  <si>
    <t>杉久保北一丁目</t>
    <rPh sb="0" eb="3">
      <t>スギクボ</t>
    </rPh>
    <rPh sb="3" eb="4">
      <t>キタ</t>
    </rPh>
    <rPh sb="4" eb="7">
      <t>イッチョウメ</t>
    </rPh>
    <phoneticPr fontId="2"/>
  </si>
  <si>
    <t>杉久保北二丁目</t>
    <rPh sb="0" eb="3">
      <t>スギクボ</t>
    </rPh>
    <rPh sb="3" eb="4">
      <t>キタ</t>
    </rPh>
    <rPh sb="4" eb="5">
      <t>ニ</t>
    </rPh>
    <rPh sb="5" eb="7">
      <t>チョウメ</t>
    </rPh>
    <phoneticPr fontId="2"/>
  </si>
  <si>
    <t>杉久保北三丁目</t>
    <rPh sb="0" eb="3">
      <t>スギクボ</t>
    </rPh>
    <rPh sb="3" eb="4">
      <t>キタ</t>
    </rPh>
    <rPh sb="4" eb="5">
      <t>サン</t>
    </rPh>
    <rPh sb="5" eb="7">
      <t>チョウメ</t>
    </rPh>
    <phoneticPr fontId="2"/>
  </si>
  <si>
    <t>杉久保北四丁目</t>
    <rPh sb="0" eb="3">
      <t>スギクボ</t>
    </rPh>
    <rPh sb="3" eb="4">
      <t>キタ</t>
    </rPh>
    <rPh sb="4" eb="5">
      <t>ヨン</t>
    </rPh>
    <rPh sb="5" eb="7">
      <t>チョウメ</t>
    </rPh>
    <phoneticPr fontId="2"/>
  </si>
  <si>
    <t>杉久保北五丁目</t>
    <rPh sb="0" eb="3">
      <t>スギクボ</t>
    </rPh>
    <rPh sb="3" eb="4">
      <t>キタ</t>
    </rPh>
    <rPh sb="4" eb="5">
      <t>ゴ</t>
    </rPh>
    <rPh sb="5" eb="7">
      <t>チョウメ</t>
    </rPh>
    <phoneticPr fontId="2"/>
  </si>
  <si>
    <t>今里一丁目</t>
    <rPh sb="0" eb="2">
      <t>イマザト</t>
    </rPh>
    <rPh sb="2" eb="5">
      <t>イッチョウメ</t>
    </rPh>
    <phoneticPr fontId="2"/>
  </si>
  <si>
    <t>今里二丁目</t>
    <rPh sb="0" eb="2">
      <t>イマザト</t>
    </rPh>
    <rPh sb="2" eb="5">
      <t>ニチョウメ</t>
    </rPh>
    <phoneticPr fontId="2"/>
  </si>
  <si>
    <t>今里三丁目</t>
    <rPh sb="0" eb="2">
      <t>イマザト</t>
    </rPh>
    <rPh sb="2" eb="5">
      <t>サンチョウメ</t>
    </rPh>
    <phoneticPr fontId="2"/>
  </si>
  <si>
    <t>上郷　計</t>
    <rPh sb="0" eb="2">
      <t>カミゴウ</t>
    </rPh>
    <rPh sb="3" eb="4">
      <t>ケイ</t>
    </rPh>
    <phoneticPr fontId="2"/>
  </si>
  <si>
    <t>大谷　計</t>
    <rPh sb="0" eb="2">
      <t>オオヤ</t>
    </rPh>
    <rPh sb="3" eb="4">
      <t>ケイ</t>
    </rPh>
    <phoneticPr fontId="2"/>
  </si>
  <si>
    <t>国分寺台　計</t>
    <rPh sb="0" eb="3">
      <t>コクブンジ</t>
    </rPh>
    <rPh sb="3" eb="4">
      <t>ダイ</t>
    </rPh>
    <rPh sb="5" eb="6">
      <t>ケイ</t>
    </rPh>
    <phoneticPr fontId="2"/>
  </si>
  <si>
    <t>中新田　計</t>
    <rPh sb="0" eb="3">
      <t>ナカシンデン</t>
    </rPh>
    <rPh sb="4" eb="5">
      <t>ケイ</t>
    </rPh>
    <phoneticPr fontId="2"/>
  </si>
  <si>
    <t>下今泉　計</t>
    <rPh sb="0" eb="3">
      <t>シモイマイズミ</t>
    </rPh>
    <rPh sb="4" eb="5">
      <t>ケイ</t>
    </rPh>
    <phoneticPr fontId="2"/>
  </si>
  <si>
    <t>上今泉　計</t>
    <rPh sb="0" eb="3">
      <t>カミイマイズミ</t>
    </rPh>
    <rPh sb="4" eb="5">
      <t>ケイ</t>
    </rPh>
    <phoneticPr fontId="2"/>
  </si>
  <si>
    <t>今里　計</t>
    <rPh sb="0" eb="2">
      <t>イマザト</t>
    </rPh>
    <rPh sb="3" eb="4">
      <t>ケイ</t>
    </rPh>
    <phoneticPr fontId="2"/>
  </si>
  <si>
    <t>東柏ケ谷　計</t>
    <rPh sb="0" eb="4">
      <t>ヒガシカシワガヤ</t>
    </rPh>
    <rPh sb="5" eb="6">
      <t>ケイ</t>
    </rPh>
    <phoneticPr fontId="2"/>
  </si>
  <si>
    <t>望地　計</t>
    <rPh sb="0" eb="2">
      <t>モウチ</t>
    </rPh>
    <rPh sb="3" eb="4">
      <t>ケイ</t>
    </rPh>
    <phoneticPr fontId="2"/>
  </si>
  <si>
    <t>門沢橋　計</t>
    <rPh sb="0" eb="3">
      <t>カドサワバシ</t>
    </rPh>
    <rPh sb="4" eb="5">
      <t>ケイ</t>
    </rPh>
    <phoneticPr fontId="2"/>
  </si>
  <si>
    <t>国分南　計</t>
    <rPh sb="0" eb="3">
      <t>コクブミナミ</t>
    </rPh>
    <rPh sb="4" eb="5">
      <t>ケイ</t>
    </rPh>
    <phoneticPr fontId="2"/>
  </si>
  <si>
    <t>国分北　計</t>
    <rPh sb="0" eb="3">
      <t>コクブキタ</t>
    </rPh>
    <rPh sb="4" eb="5">
      <t>ケイ</t>
    </rPh>
    <phoneticPr fontId="2"/>
  </si>
  <si>
    <t>杉久保　計</t>
    <rPh sb="0" eb="3">
      <t>スギクボ</t>
    </rPh>
    <rPh sb="4" eb="5">
      <t>ケイ</t>
    </rPh>
    <phoneticPr fontId="2"/>
  </si>
  <si>
    <t>中野一丁目</t>
    <rPh sb="0" eb="2">
      <t>ナカノ</t>
    </rPh>
    <rPh sb="2" eb="3">
      <t>イチ</t>
    </rPh>
    <rPh sb="3" eb="4">
      <t>チョウ</t>
    </rPh>
    <rPh sb="4" eb="5">
      <t>メ</t>
    </rPh>
    <phoneticPr fontId="2"/>
  </si>
  <si>
    <t>中野二丁目</t>
    <rPh sb="0" eb="2">
      <t>ナカノ</t>
    </rPh>
    <rPh sb="2" eb="3">
      <t>ニ</t>
    </rPh>
    <rPh sb="3" eb="4">
      <t>チョウ</t>
    </rPh>
    <rPh sb="4" eb="5">
      <t>メ</t>
    </rPh>
    <phoneticPr fontId="2"/>
  </si>
  <si>
    <t>中野三丁目</t>
    <rPh sb="0" eb="2">
      <t>ナカノ</t>
    </rPh>
    <rPh sb="2" eb="3">
      <t>サン</t>
    </rPh>
    <rPh sb="3" eb="4">
      <t>チョウ</t>
    </rPh>
    <rPh sb="4" eb="5">
      <t>メ</t>
    </rPh>
    <phoneticPr fontId="2"/>
  </si>
  <si>
    <t>中野　計</t>
    <rPh sb="0" eb="2">
      <t>ナカノ</t>
    </rPh>
    <rPh sb="3" eb="4">
      <t>ケイ</t>
    </rPh>
    <phoneticPr fontId="2"/>
  </si>
  <si>
    <t>河原口一丁目</t>
    <rPh sb="0" eb="3">
      <t>カワラグチ</t>
    </rPh>
    <rPh sb="3" eb="6">
      <t>１チョウメ</t>
    </rPh>
    <phoneticPr fontId="2"/>
  </si>
  <si>
    <t>河原口二丁目</t>
    <rPh sb="0" eb="3">
      <t>カワラグチ</t>
    </rPh>
    <rPh sb="3" eb="6">
      <t>２チョウメ</t>
    </rPh>
    <phoneticPr fontId="2"/>
  </si>
  <si>
    <t>河原口三丁目</t>
    <rPh sb="0" eb="3">
      <t>カワラグチ</t>
    </rPh>
    <rPh sb="3" eb="6">
      <t>３チョウメ</t>
    </rPh>
    <phoneticPr fontId="2"/>
  </si>
  <si>
    <t>河原口四丁目</t>
    <rPh sb="0" eb="3">
      <t>カワラグチ</t>
    </rPh>
    <rPh sb="3" eb="6">
      <t>４チョウメ</t>
    </rPh>
    <phoneticPr fontId="2"/>
  </si>
  <si>
    <t>河原口五丁目</t>
    <rPh sb="0" eb="3">
      <t>カワラグチ</t>
    </rPh>
    <rPh sb="3" eb="6">
      <t>５チョウメ</t>
    </rPh>
    <phoneticPr fontId="2"/>
  </si>
  <si>
    <t>河原口　計</t>
    <rPh sb="0" eb="3">
      <t>カワラグチ</t>
    </rPh>
    <rPh sb="4" eb="5">
      <t>ケイ</t>
    </rPh>
    <phoneticPr fontId="2"/>
  </si>
  <si>
    <t>うち７５歳以上</t>
    <rPh sb="4" eb="5">
      <t>サイ</t>
    </rPh>
    <rPh sb="5" eb="7">
      <t>イジョウ</t>
    </rPh>
    <phoneticPr fontId="2"/>
  </si>
  <si>
    <t>扇町</t>
    <rPh sb="0" eb="2">
      <t>オウギチョウ</t>
    </rPh>
    <phoneticPr fontId="2"/>
  </si>
  <si>
    <t>めぐみ町</t>
    <rPh sb="3" eb="4">
      <t>チョウ</t>
    </rPh>
    <phoneticPr fontId="2"/>
  </si>
  <si>
    <t>泉一丁目</t>
    <rPh sb="0" eb="1">
      <t>イズミ</t>
    </rPh>
    <rPh sb="1" eb="2">
      <t>イチ</t>
    </rPh>
    <rPh sb="2" eb="4">
      <t>チョウメ</t>
    </rPh>
    <phoneticPr fontId="2"/>
  </si>
  <si>
    <t>泉二丁目</t>
    <rPh sb="0" eb="1">
      <t>イズミ</t>
    </rPh>
    <rPh sb="1" eb="2">
      <t>ニ</t>
    </rPh>
    <rPh sb="2" eb="4">
      <t>チョウメ</t>
    </rPh>
    <phoneticPr fontId="2"/>
  </si>
  <si>
    <t>泉　計</t>
    <rPh sb="0" eb="1">
      <t>イズミ</t>
    </rPh>
    <rPh sb="2" eb="3">
      <t>ケイ</t>
    </rPh>
    <phoneticPr fontId="2"/>
  </si>
  <si>
    <t>x</t>
  </si>
  <si>
    <t>中央　計</t>
    <rPh sb="0" eb="2">
      <t>チュウオウ</t>
    </rPh>
    <rPh sb="3" eb="4">
      <t>ケイ</t>
    </rPh>
    <phoneticPr fontId="2"/>
  </si>
  <si>
    <t>社家一丁目</t>
    <rPh sb="2" eb="3">
      <t>イチ</t>
    </rPh>
    <rPh sb="3" eb="5">
      <t>チョウメ</t>
    </rPh>
    <phoneticPr fontId="2"/>
  </si>
  <si>
    <t>社家二丁目</t>
    <rPh sb="2" eb="3">
      <t>ニ</t>
    </rPh>
    <rPh sb="3" eb="5">
      <t>チョウメ</t>
    </rPh>
    <phoneticPr fontId="2"/>
  </si>
  <si>
    <t>社家三丁目</t>
    <rPh sb="2" eb="3">
      <t>サン</t>
    </rPh>
    <rPh sb="3" eb="5">
      <t>チョウメ</t>
    </rPh>
    <phoneticPr fontId="2"/>
  </si>
  <si>
    <t>社家四丁目</t>
    <rPh sb="2" eb="3">
      <t>ヨン</t>
    </rPh>
    <rPh sb="3" eb="5">
      <t>チョウメ</t>
    </rPh>
    <phoneticPr fontId="2"/>
  </si>
  <si>
    <t>社家五丁目</t>
    <rPh sb="2" eb="3">
      <t>ゴ</t>
    </rPh>
    <rPh sb="3" eb="5">
      <t>チョウメ</t>
    </rPh>
    <phoneticPr fontId="2"/>
  </si>
  <si>
    <t>社家六丁目</t>
    <rPh sb="2" eb="3">
      <t>ロク</t>
    </rPh>
    <rPh sb="3" eb="5">
      <t>チョウメ</t>
    </rPh>
    <phoneticPr fontId="2"/>
  </si>
  <si>
    <t>社家　計</t>
    <rPh sb="3" eb="4">
      <t>ケイ</t>
    </rPh>
    <phoneticPr fontId="2"/>
  </si>
  <si>
    <t>海老名市町丁・字別人口構成比　（令和６年１月１日現在）</t>
    <rPh sb="0" eb="3">
      <t>エビナ</t>
    </rPh>
    <rPh sb="3" eb="4">
      <t>シ</t>
    </rPh>
    <rPh sb="4" eb="5">
      <t>マチ</t>
    </rPh>
    <rPh sb="5" eb="6">
      <t>チョウ</t>
    </rPh>
    <rPh sb="7" eb="8">
      <t>アザ</t>
    </rPh>
    <rPh sb="8" eb="9">
      <t>ベツ</t>
    </rPh>
    <rPh sb="9" eb="11">
      <t>ジンコウ</t>
    </rPh>
    <rPh sb="11" eb="14">
      <t>コウセイヒ</t>
    </rPh>
    <rPh sb="16" eb="18">
      <t>レイワ</t>
    </rPh>
    <rPh sb="19" eb="20">
      <t>ネン</t>
    </rPh>
    <rPh sb="20" eb="21">
      <t>ヘイネン</t>
    </rPh>
    <rPh sb="21" eb="22">
      <t>ガツ</t>
    </rPh>
    <rPh sb="23" eb="24">
      <t>ヒ</t>
    </rPh>
    <rPh sb="24" eb="26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</si>
</sst>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38" fontId="5" fillId="0" borderId="3" xfId="2" applyFont="1" applyBorder="1" applyAlignment="1">
      <alignment vertical="center" wrapText="1"/>
    </xf>
    <xf numFmtId="10" fontId="5" fillId="0" borderId="3" xfId="1" applyNumberFormat="1" applyFont="1" applyBorder="1">
      <alignment vertical="center"/>
    </xf>
    <xf numFmtId="0" fontId="5" fillId="0" borderId="4" xfId="0" applyFont="1" applyBorder="1">
      <alignment vertical="center"/>
    </xf>
    <xf numFmtId="38" fontId="5" fillId="0" borderId="4" xfId="2" applyFont="1" applyBorder="1" applyAlignment="1">
      <alignment vertical="center" wrapText="1"/>
    </xf>
    <xf numFmtId="38" fontId="5" fillId="0" borderId="5" xfId="2" applyFont="1" applyBorder="1">
      <alignment vertical="center"/>
    </xf>
    <xf numFmtId="10" fontId="5" fillId="0" borderId="4" xfId="1" applyNumberFormat="1" applyFont="1" applyBorder="1">
      <alignment vertical="center"/>
    </xf>
    <xf numFmtId="0" fontId="5" fillId="0" borderId="6" xfId="0" applyFont="1" applyBorder="1">
      <alignment vertical="center"/>
    </xf>
    <xf numFmtId="38" fontId="5" fillId="0" borderId="6" xfId="2" applyFont="1" applyBorder="1" applyAlignment="1">
      <alignment vertical="center" wrapText="1"/>
    </xf>
    <xf numFmtId="38" fontId="5" fillId="0" borderId="6" xfId="2" applyFont="1" applyBorder="1">
      <alignment vertical="center"/>
    </xf>
    <xf numFmtId="10" fontId="5" fillId="0" borderId="6" xfId="1" applyNumberFormat="1" applyFont="1" applyBorder="1">
      <alignment vertical="center"/>
    </xf>
    <xf numFmtId="38" fontId="5" fillId="0" borderId="7" xfId="2" applyFont="1" applyBorder="1" applyAlignment="1">
      <alignment vertical="center" wrapText="1"/>
    </xf>
    <xf numFmtId="38" fontId="5" fillId="0" borderId="7" xfId="2" applyFont="1" applyBorder="1">
      <alignment vertical="center"/>
    </xf>
    <xf numFmtId="10" fontId="5" fillId="0" borderId="7" xfId="1" applyNumberFormat="1" applyFont="1" applyBorder="1">
      <alignment vertical="center"/>
    </xf>
    <xf numFmtId="0" fontId="5" fillId="0" borderId="8" xfId="0" applyFont="1" applyBorder="1">
      <alignment vertical="center"/>
    </xf>
    <xf numFmtId="38" fontId="5" fillId="0" borderId="9" xfId="2" applyFont="1" applyBorder="1" applyAlignment="1">
      <alignment vertical="center" wrapText="1"/>
    </xf>
    <xf numFmtId="38" fontId="5" fillId="0" borderId="9" xfId="2" applyFont="1" applyBorder="1">
      <alignment vertical="center"/>
    </xf>
    <xf numFmtId="10" fontId="5" fillId="0" borderId="8" xfId="1" applyNumberFormat="1" applyFont="1" applyBorder="1">
      <alignment vertical="center"/>
    </xf>
    <xf numFmtId="38" fontId="5" fillId="0" borderId="2" xfId="2" applyFont="1" applyBorder="1" applyAlignment="1">
      <alignment vertical="center" wrapText="1"/>
    </xf>
    <xf numFmtId="38" fontId="5" fillId="0" borderId="2" xfId="2" applyFont="1" applyBorder="1">
      <alignment vertical="center"/>
    </xf>
    <xf numFmtId="10" fontId="5" fillId="0" borderId="1" xfId="1" applyNumberFormat="1" applyFont="1" applyBorder="1">
      <alignment vertical="center"/>
    </xf>
    <xf numFmtId="10" fontId="5" fillId="0" borderId="9" xfId="1" applyNumberFormat="1" applyFont="1" applyBorder="1">
      <alignment vertical="center"/>
    </xf>
    <xf numFmtId="38" fontId="5" fillId="0" borderId="8" xfId="2" applyFont="1" applyBorder="1">
      <alignment vertical="center"/>
    </xf>
    <xf numFmtId="0" fontId="5" fillId="0" borderId="10" xfId="0" applyFont="1" applyBorder="1">
      <alignment vertical="center"/>
    </xf>
    <xf numFmtId="38" fontId="5" fillId="0" borderId="10" xfId="2" applyFont="1" applyBorder="1" applyAlignment="1">
      <alignment vertical="center" wrapText="1"/>
    </xf>
    <xf numFmtId="38" fontId="5" fillId="0" borderId="10" xfId="2" applyFont="1" applyBorder="1">
      <alignment vertical="center"/>
    </xf>
    <xf numFmtId="10" fontId="5" fillId="0" borderId="10" xfId="1" applyNumberFormat="1" applyFont="1" applyBorder="1">
      <alignment vertical="center"/>
    </xf>
    <xf numFmtId="38" fontId="5" fillId="0" borderId="11" xfId="2" applyFont="1" applyBorder="1" applyAlignment="1">
      <alignment vertical="center" wrapText="1"/>
    </xf>
    <xf numFmtId="38" fontId="5" fillId="0" borderId="11" xfId="2" applyFont="1" applyBorder="1">
      <alignment vertical="center"/>
    </xf>
    <xf numFmtId="10" fontId="5" fillId="0" borderId="11" xfId="1" applyNumberFormat="1" applyFont="1" applyBorder="1">
      <alignment vertical="center"/>
    </xf>
    <xf numFmtId="38" fontId="5" fillId="0" borderId="8" xfId="2" applyFont="1" applyBorder="1" applyAlignment="1">
      <alignment vertical="center" wrapText="1"/>
    </xf>
    <xf numFmtId="10" fontId="5" fillId="0" borderId="2" xfId="1" applyNumberFormat="1" applyFont="1" applyBorder="1">
      <alignment vertical="center"/>
    </xf>
    <xf numFmtId="38" fontId="5" fillId="0" borderId="15" xfId="2" applyFont="1" applyBorder="1" applyAlignment="1">
      <alignment vertical="center" wrapText="1"/>
    </xf>
    <xf numFmtId="38" fontId="5" fillId="0" borderId="15" xfId="2" applyFont="1" applyBorder="1">
      <alignment vertical="center"/>
    </xf>
    <xf numFmtId="10" fontId="5" fillId="0" borderId="15" xfId="1" applyNumberFormat="1" applyFont="1" applyBorder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10" fontId="5" fillId="0" borderId="8" xfId="0" applyNumberFormat="1" applyFont="1" applyBorder="1">
      <alignment vertical="center"/>
    </xf>
    <xf numFmtId="0" fontId="0" fillId="0" borderId="18" xfId="0" applyBorder="1">
      <alignment vertical="center"/>
    </xf>
    <xf numFmtId="0" fontId="5" fillId="2" borderId="8" xfId="0" applyFont="1" applyFill="1" applyBorder="1">
      <alignment vertical="center"/>
    </xf>
    <xf numFmtId="38" fontId="5" fillId="2" borderId="8" xfId="2" applyFont="1" applyFill="1" applyBorder="1">
      <alignment vertical="center"/>
    </xf>
    <xf numFmtId="10" fontId="5" fillId="2" borderId="8" xfId="1" applyNumberFormat="1" applyFont="1" applyFill="1" applyBorder="1">
      <alignment vertical="center"/>
    </xf>
    <xf numFmtId="38" fontId="5" fillId="2" borderId="9" xfId="2" applyFont="1" applyFill="1" applyBorder="1">
      <alignment vertical="center"/>
    </xf>
    <xf numFmtId="38" fontId="5" fillId="2" borderId="9" xfId="2" applyFont="1" applyFill="1" applyBorder="1" applyAlignment="1">
      <alignment vertical="center" wrapText="1"/>
    </xf>
    <xf numFmtId="10" fontId="5" fillId="2" borderId="9" xfId="1" applyNumberFormat="1" applyFont="1" applyFill="1" applyBorder="1">
      <alignment vertical="center"/>
    </xf>
    <xf numFmtId="38" fontId="5" fillId="2" borderId="8" xfId="0" applyNumberFormat="1" applyFont="1" applyFill="1" applyBorder="1">
      <alignment vertical="center"/>
    </xf>
    <xf numFmtId="38" fontId="5" fillId="2" borderId="8" xfId="2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10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38" fontId="5" fillId="0" borderId="2" xfId="2" applyFont="1" applyBorder="1" applyAlignment="1" applyProtection="1">
      <alignment horizontal="right"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2" borderId="8" xfId="0" applyFont="1" applyFill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2" borderId="9" xfId="0" applyFont="1" applyFill="1" applyBorder="1" applyProtection="1">
      <alignment vertical="center"/>
      <protection locked="0"/>
    </xf>
    <xf numFmtId="0" fontId="3" fillId="0" borderId="13" xfId="0" applyFont="1" applyBorder="1" applyAlignment="1" applyProtection="1">
      <alignment horizontal="center" vertical="top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3" borderId="4" xfId="0" applyFont="1" applyFill="1" applyBorder="1" applyProtection="1">
      <alignment vertical="center"/>
      <protection locked="0"/>
    </xf>
    <xf numFmtId="0" fontId="5" fillId="3" borderId="4" xfId="0" applyFont="1" applyFill="1" applyBorder="1">
      <alignment vertical="center"/>
    </xf>
    <xf numFmtId="10" fontId="5" fillId="3" borderId="4" xfId="1" applyNumberFormat="1" applyFont="1" applyFill="1" applyBorder="1">
      <alignment vertical="center"/>
    </xf>
    <xf numFmtId="38" fontId="5" fillId="3" borderId="6" xfId="2" applyFont="1" applyFill="1" applyBorder="1" applyProtection="1">
      <alignment vertical="center"/>
      <protection locked="0"/>
    </xf>
    <xf numFmtId="38" fontId="5" fillId="3" borderId="6" xfId="2" applyFont="1" applyFill="1" applyBorder="1">
      <alignment vertical="center"/>
    </xf>
    <xf numFmtId="10" fontId="5" fillId="3" borderId="6" xfId="1" applyNumberFormat="1" applyFont="1" applyFill="1" applyBorder="1">
      <alignment vertical="center"/>
    </xf>
    <xf numFmtId="38" fontId="5" fillId="3" borderId="7" xfId="2" applyFont="1" applyFill="1" applyBorder="1" applyProtection="1">
      <alignment vertical="center"/>
      <protection locked="0"/>
    </xf>
    <xf numFmtId="38" fontId="5" fillId="3" borderId="7" xfId="2" applyFont="1" applyFill="1" applyBorder="1">
      <alignment vertical="center"/>
    </xf>
    <xf numFmtId="10" fontId="5" fillId="3" borderId="7" xfId="1" applyNumberFormat="1" applyFont="1" applyFill="1" applyBorder="1">
      <alignment vertical="center"/>
    </xf>
    <xf numFmtId="38" fontId="5" fillId="3" borderId="9" xfId="2" applyFont="1" applyFill="1" applyBorder="1">
      <alignment vertical="center"/>
    </xf>
    <xf numFmtId="10" fontId="5" fillId="3" borderId="8" xfId="1" applyNumberFormat="1" applyFont="1" applyFill="1" applyBorder="1">
      <alignment vertical="center"/>
    </xf>
    <xf numFmtId="38" fontId="5" fillId="3" borderId="4" xfId="2" applyFont="1" applyFill="1" applyBorder="1" applyProtection="1">
      <alignment vertical="center"/>
      <protection locked="0"/>
    </xf>
    <xf numFmtId="38" fontId="5" fillId="3" borderId="4" xfId="2" applyFont="1" applyFill="1" applyBorder="1">
      <alignment vertical="center"/>
    </xf>
    <xf numFmtId="0" fontId="5" fillId="3" borderId="6" xfId="0" applyFont="1" applyFill="1" applyBorder="1" applyProtection="1">
      <alignment vertical="center"/>
      <protection locked="0"/>
    </xf>
    <xf numFmtId="0" fontId="5" fillId="3" borderId="10" xfId="0" applyFont="1" applyFill="1" applyBorder="1" applyProtection="1">
      <alignment vertical="center"/>
      <protection locked="0"/>
    </xf>
    <xf numFmtId="38" fontId="5" fillId="3" borderId="1" xfId="2" applyFont="1" applyFill="1" applyBorder="1" applyProtection="1">
      <alignment vertical="center"/>
      <protection locked="0"/>
    </xf>
    <xf numFmtId="38" fontId="5" fillId="3" borderId="2" xfId="2" applyFont="1" applyFill="1" applyBorder="1">
      <alignment vertical="center"/>
    </xf>
    <xf numFmtId="10" fontId="5" fillId="3" borderId="1" xfId="1" applyNumberFormat="1" applyFont="1" applyFill="1" applyBorder="1">
      <alignment vertical="center"/>
    </xf>
    <xf numFmtId="0" fontId="5" fillId="3" borderId="11" xfId="0" applyFont="1" applyFill="1" applyBorder="1" applyProtection="1">
      <alignment vertical="center"/>
      <protection locked="0"/>
    </xf>
    <xf numFmtId="0" fontId="5" fillId="3" borderId="11" xfId="0" applyFont="1" applyFill="1" applyBorder="1">
      <alignment vertical="center"/>
    </xf>
    <xf numFmtId="0" fontId="5" fillId="3" borderId="6" xfId="0" applyFont="1" applyFill="1" applyBorder="1">
      <alignment vertical="center"/>
    </xf>
    <xf numFmtId="38" fontId="5" fillId="3" borderId="9" xfId="2" applyFont="1" applyFill="1" applyBorder="1" applyProtection="1">
      <alignment vertical="center"/>
      <protection locked="0"/>
    </xf>
    <xf numFmtId="10" fontId="5" fillId="3" borderId="9" xfId="1" applyNumberFormat="1" applyFont="1" applyFill="1" applyBorder="1">
      <alignment vertical="center"/>
    </xf>
    <xf numFmtId="0" fontId="5" fillId="3" borderId="10" xfId="0" applyFont="1" applyFill="1" applyBorder="1">
      <alignment vertical="center"/>
    </xf>
    <xf numFmtId="38" fontId="5" fillId="3" borderId="10" xfId="2" applyFont="1" applyFill="1" applyBorder="1" applyProtection="1">
      <alignment vertical="center"/>
      <protection locked="0"/>
    </xf>
    <xf numFmtId="38" fontId="5" fillId="3" borderId="10" xfId="2" applyFont="1" applyFill="1" applyBorder="1">
      <alignment vertical="center"/>
    </xf>
    <xf numFmtId="10" fontId="5" fillId="3" borderId="10" xfId="1" applyNumberFormat="1" applyFont="1" applyFill="1" applyBorder="1">
      <alignment vertical="center"/>
    </xf>
    <xf numFmtId="38" fontId="5" fillId="3" borderId="2" xfId="2" applyFont="1" applyFill="1" applyBorder="1" applyProtection="1">
      <alignment vertical="center"/>
      <protection locked="0"/>
    </xf>
    <xf numFmtId="10" fontId="5" fillId="3" borderId="2" xfId="1" applyNumberFormat="1" applyFont="1" applyFill="1" applyBorder="1">
      <alignment vertical="center"/>
    </xf>
    <xf numFmtId="0" fontId="5" fillId="3" borderId="2" xfId="0" applyFont="1" applyFill="1" applyBorder="1" applyProtection="1">
      <alignment vertical="center"/>
      <protection locked="0"/>
    </xf>
    <xf numFmtId="0" fontId="5" fillId="3" borderId="2" xfId="0" applyFont="1" applyFill="1" applyBorder="1">
      <alignment vertical="center"/>
    </xf>
    <xf numFmtId="0" fontId="5" fillId="3" borderId="15" xfId="2" applyNumberFormat="1" applyFont="1" applyFill="1" applyBorder="1" applyProtection="1">
      <alignment vertical="center"/>
      <protection locked="0"/>
    </xf>
    <xf numFmtId="38" fontId="5" fillId="3" borderId="15" xfId="2" applyFont="1" applyFill="1" applyBorder="1" applyProtection="1">
      <alignment vertical="center"/>
      <protection locked="0"/>
    </xf>
    <xf numFmtId="38" fontId="5" fillId="3" borderId="15" xfId="2" applyFont="1" applyFill="1" applyBorder="1">
      <alignment vertical="center"/>
    </xf>
    <xf numFmtId="10" fontId="5" fillId="3" borderId="15" xfId="1" applyNumberFormat="1" applyFont="1" applyFill="1" applyBorder="1">
      <alignment vertical="center"/>
    </xf>
    <xf numFmtId="0" fontId="5" fillId="3" borderId="15" xfId="0" applyFont="1" applyFill="1" applyBorder="1" applyProtection="1">
      <alignment vertical="center"/>
      <protection locked="0"/>
    </xf>
    <xf numFmtId="0" fontId="5" fillId="3" borderId="15" xfId="0" applyFont="1" applyFill="1" applyBorder="1">
      <alignment vertical="center"/>
    </xf>
    <xf numFmtId="38" fontId="5" fillId="3" borderId="11" xfId="2" applyFont="1" applyFill="1" applyBorder="1" applyProtection="1">
      <alignment vertical="center"/>
      <protection locked="0"/>
    </xf>
    <xf numFmtId="38" fontId="5" fillId="3" borderId="11" xfId="2" applyFont="1" applyFill="1" applyBorder="1">
      <alignment vertical="center"/>
    </xf>
    <xf numFmtId="10" fontId="5" fillId="3" borderId="11" xfId="1" applyNumberFormat="1" applyFont="1" applyFill="1" applyBorder="1" applyProtection="1">
      <alignment vertical="center"/>
      <protection locked="0"/>
    </xf>
    <xf numFmtId="38" fontId="5" fillId="3" borderId="8" xfId="2" applyFont="1" applyFill="1" applyBorder="1" applyProtection="1">
      <alignment vertical="center"/>
      <protection locked="0"/>
    </xf>
    <xf numFmtId="38" fontId="5" fillId="3" borderId="8" xfId="2" applyFont="1" applyFill="1" applyBorder="1">
      <alignment vertical="center"/>
    </xf>
    <xf numFmtId="0" fontId="5" fillId="3" borderId="8" xfId="0" applyFont="1" applyFill="1" applyBorder="1" applyProtection="1">
      <alignment vertical="center"/>
      <protection locked="0"/>
    </xf>
    <xf numFmtId="0" fontId="5" fillId="3" borderId="8" xfId="0" applyFont="1" applyFill="1" applyBorder="1">
      <alignment vertical="center"/>
    </xf>
    <xf numFmtId="10" fontId="5" fillId="3" borderId="11" xfId="1" applyNumberFormat="1" applyFont="1" applyFill="1" applyBorder="1">
      <alignment vertical="center"/>
    </xf>
    <xf numFmtId="0" fontId="5" fillId="3" borderId="9" xfId="0" applyFont="1" applyFill="1" applyBorder="1" applyProtection="1">
      <alignment vertical="center"/>
      <protection locked="0"/>
    </xf>
    <xf numFmtId="0" fontId="5" fillId="3" borderId="9" xfId="0" applyFont="1" applyFill="1" applyBorder="1">
      <alignment vertical="center"/>
    </xf>
    <xf numFmtId="10" fontId="5" fillId="3" borderId="8" xfId="0" applyNumberFormat="1" applyFont="1" applyFill="1" applyBorder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48"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99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26"/>
  <sheetViews>
    <sheetView tabSelected="1" view="pageBreakPreview" zoomScale="90" zoomScaleNormal="50" zoomScaleSheetLayoutView="90" workbookViewId="0">
      <pane ySplit="5" topLeftCell="A6" activePane="bottomLeft" state="frozen"/>
      <selection pane="bottomLeft" activeCell="A2" sqref="A2"/>
    </sheetView>
  </sheetViews>
  <sheetFormatPr defaultColWidth="9" defaultRowHeight="13.2" x14ac:dyDescent="0.2"/>
  <cols>
    <col min="1" max="1" width="19.44140625" customWidth="1"/>
    <col min="2" max="28" width="8.88671875" customWidth="1"/>
    <col min="29" max="16384" width="9" style="49"/>
  </cols>
  <sheetData>
    <row r="1" spans="1:30" ht="30" customHeight="1" x14ac:dyDescent="0.2">
      <c r="A1" s="71" t="s">
        <v>132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</row>
    <row r="2" spans="1:30" ht="18.899999999999999" customHeight="1" x14ac:dyDescent="0.2">
      <c r="A2" s="1"/>
      <c r="B2" s="72" t="s">
        <v>0</v>
      </c>
      <c r="C2" s="73"/>
      <c r="D2" s="74"/>
      <c r="E2" s="72" t="s">
        <v>1</v>
      </c>
      <c r="F2" s="73"/>
      <c r="G2" s="73"/>
      <c r="H2" s="73"/>
      <c r="I2" s="73"/>
      <c r="J2" s="74"/>
      <c r="K2" s="72" t="s">
        <v>2</v>
      </c>
      <c r="L2" s="73"/>
      <c r="M2" s="73"/>
      <c r="N2" s="73"/>
      <c r="O2" s="73"/>
      <c r="P2" s="74"/>
      <c r="Q2" s="72" t="s">
        <v>3</v>
      </c>
      <c r="R2" s="73"/>
      <c r="S2" s="73"/>
      <c r="T2" s="73"/>
      <c r="U2" s="73"/>
      <c r="V2" s="73"/>
      <c r="W2" s="37"/>
      <c r="X2" s="37"/>
      <c r="Y2" s="37"/>
      <c r="Z2" s="37"/>
      <c r="AA2" s="37"/>
      <c r="AB2" s="38"/>
    </row>
    <row r="3" spans="1:30" ht="18.899999999999999" customHeight="1" x14ac:dyDescent="0.2">
      <c r="A3" s="2"/>
      <c r="B3" s="75"/>
      <c r="C3" s="76"/>
      <c r="D3" s="77"/>
      <c r="E3" s="78"/>
      <c r="F3" s="79"/>
      <c r="G3" s="79"/>
      <c r="H3" s="79"/>
      <c r="I3" s="79"/>
      <c r="J3" s="80"/>
      <c r="K3" s="78"/>
      <c r="L3" s="79"/>
      <c r="M3" s="79"/>
      <c r="N3" s="79"/>
      <c r="O3" s="79"/>
      <c r="P3" s="80"/>
      <c r="Q3" s="51"/>
      <c r="R3" s="52"/>
      <c r="S3" s="52"/>
      <c r="T3" s="52"/>
      <c r="U3" s="52"/>
      <c r="V3" s="53"/>
      <c r="W3" s="81" t="s">
        <v>117</v>
      </c>
      <c r="X3" s="82"/>
      <c r="Y3" s="82"/>
      <c r="Z3" s="82"/>
      <c r="AA3" s="82"/>
      <c r="AB3" s="83"/>
    </row>
    <row r="4" spans="1:30" ht="18.899999999999999" customHeight="1" x14ac:dyDescent="0.2">
      <c r="A4" s="2"/>
      <c r="B4" s="78"/>
      <c r="C4" s="79"/>
      <c r="D4" s="80"/>
      <c r="E4" s="81" t="s">
        <v>4</v>
      </c>
      <c r="F4" s="82"/>
      <c r="G4" s="83"/>
      <c r="H4" s="81" t="s">
        <v>5</v>
      </c>
      <c r="I4" s="82"/>
      <c r="J4" s="83"/>
      <c r="K4" s="81" t="s">
        <v>4</v>
      </c>
      <c r="L4" s="82"/>
      <c r="M4" s="83"/>
      <c r="N4" s="81" t="s">
        <v>5</v>
      </c>
      <c r="O4" s="82"/>
      <c r="P4" s="83"/>
      <c r="Q4" s="81" t="s">
        <v>4</v>
      </c>
      <c r="R4" s="82"/>
      <c r="S4" s="83"/>
      <c r="T4" s="81" t="s">
        <v>5</v>
      </c>
      <c r="U4" s="82"/>
      <c r="V4" s="82"/>
      <c r="W4" s="84" t="s">
        <v>4</v>
      </c>
      <c r="X4" s="84"/>
      <c r="Y4" s="84"/>
      <c r="Z4" s="84" t="s">
        <v>5</v>
      </c>
      <c r="AA4" s="84"/>
      <c r="AB4" s="84"/>
    </row>
    <row r="5" spans="1:30" ht="18.899999999999999" customHeight="1" thickBot="1" x14ac:dyDescent="0.25">
      <c r="A5" s="40"/>
      <c r="B5" s="54" t="s">
        <v>6</v>
      </c>
      <c r="C5" s="54" t="s">
        <v>7</v>
      </c>
      <c r="D5" s="54" t="s">
        <v>8</v>
      </c>
      <c r="E5" s="54" t="s">
        <v>6</v>
      </c>
      <c r="F5" s="54" t="s">
        <v>7</v>
      </c>
      <c r="G5" s="54" t="s">
        <v>8</v>
      </c>
      <c r="H5" s="54" t="s">
        <v>6</v>
      </c>
      <c r="I5" s="54" t="s">
        <v>7</v>
      </c>
      <c r="J5" s="54" t="s">
        <v>8</v>
      </c>
      <c r="K5" s="54" t="s">
        <v>6</v>
      </c>
      <c r="L5" s="54" t="s">
        <v>7</v>
      </c>
      <c r="M5" s="54" t="s">
        <v>8</v>
      </c>
      <c r="N5" s="54" t="s">
        <v>6</v>
      </c>
      <c r="O5" s="54" t="s">
        <v>7</v>
      </c>
      <c r="P5" s="54" t="s">
        <v>8</v>
      </c>
      <c r="Q5" s="54" t="s">
        <v>6</v>
      </c>
      <c r="R5" s="54" t="s">
        <v>7</v>
      </c>
      <c r="S5" s="54" t="s">
        <v>8</v>
      </c>
      <c r="T5" s="54" t="s">
        <v>6</v>
      </c>
      <c r="U5" s="54" t="s">
        <v>7</v>
      </c>
      <c r="V5" s="55" t="s">
        <v>8</v>
      </c>
      <c r="W5" s="56" t="s">
        <v>6</v>
      </c>
      <c r="X5" s="56" t="s">
        <v>7</v>
      </c>
      <c r="Y5" s="56" t="s">
        <v>8</v>
      </c>
      <c r="Z5" s="56" t="s">
        <v>6</v>
      </c>
      <c r="AA5" s="56" t="s">
        <v>7</v>
      </c>
      <c r="AB5" s="56" t="s">
        <v>8</v>
      </c>
    </row>
    <row r="6" spans="1:30" s="50" customFormat="1" ht="29.25" customHeight="1" thickTop="1" thickBot="1" x14ac:dyDescent="0.25">
      <c r="A6" s="66" t="s">
        <v>9</v>
      </c>
      <c r="B6" s="3">
        <f t="shared" ref="B6:Y6" si="0">B17+B23+B30+B31+B38+B44+B50+B58+B59+B66+B69+B70+B71+B75+B82+B86+B87+B88+B95+B96+B100+B105+B110+B121+B122+B125+B126</f>
        <v>70224</v>
      </c>
      <c r="C6" s="3">
        <f t="shared" si="0"/>
        <v>69380</v>
      </c>
      <c r="D6" s="3">
        <f t="shared" si="0"/>
        <v>139604</v>
      </c>
      <c r="E6" s="3">
        <f t="shared" si="0"/>
        <v>9059</v>
      </c>
      <c r="F6" s="3">
        <f t="shared" si="0"/>
        <v>8532</v>
      </c>
      <c r="G6" s="3">
        <f t="shared" ref="G6" si="1">G17+G23+G30+G31+G38+G44+G50+G58+G59+G66+G69+G70+G71+G75+G82+G86+G87+G88+G95+G96+G100+G105+G110+G121+G122+G125+G126</f>
        <v>17591</v>
      </c>
      <c r="H6" s="4">
        <f>E6/$B$6</f>
        <v>0.12900148097516517</v>
      </c>
      <c r="I6" s="4">
        <f>F6/$C$6</f>
        <v>0.12297492072643414</v>
      </c>
      <c r="J6" s="4">
        <f>G6/$D$6</f>
        <v>0.12600641815420763</v>
      </c>
      <c r="K6" s="3">
        <f t="shared" si="0"/>
        <v>45571</v>
      </c>
      <c r="L6" s="3">
        <f t="shared" si="0"/>
        <v>41974</v>
      </c>
      <c r="M6" s="3">
        <f t="shared" si="0"/>
        <v>87545</v>
      </c>
      <c r="N6" s="4">
        <f>K6/$B$6</f>
        <v>0.64893768512189565</v>
      </c>
      <c r="O6" s="4">
        <f>L6/$C$6</f>
        <v>0.6049870279619487</v>
      </c>
      <c r="P6" s="4">
        <f>M6/$D$6</f>
        <v>0.62709521217157105</v>
      </c>
      <c r="Q6" s="3">
        <f t="shared" si="0"/>
        <v>15594</v>
      </c>
      <c r="R6" s="3">
        <f t="shared" si="0"/>
        <v>18874</v>
      </c>
      <c r="S6" s="3">
        <f t="shared" ref="S6" si="2">S17+S23+S30+S31+S38+S44+S50+S58+S59+S66+S69+S70+S71+S75+S82+S86+S87+S88+S95+S96+S100+S105+S110+S121+S122+S125+S126</f>
        <v>34468</v>
      </c>
      <c r="T6" s="4">
        <f>Q6/$B$6</f>
        <v>0.22206083390293915</v>
      </c>
      <c r="U6" s="4">
        <f>R6/$C$6</f>
        <v>0.27203805131161718</v>
      </c>
      <c r="V6" s="4">
        <f>S6/$D$6</f>
        <v>0.24689836967422138</v>
      </c>
      <c r="W6" s="3">
        <f t="shared" si="0"/>
        <v>8300</v>
      </c>
      <c r="X6" s="3">
        <f t="shared" si="0"/>
        <v>10912</v>
      </c>
      <c r="Y6" s="3">
        <f t="shared" si="0"/>
        <v>19212</v>
      </c>
      <c r="Z6" s="4">
        <f>W6/$B$6</f>
        <v>0.11819321029847346</v>
      </c>
      <c r="AA6" s="4">
        <f>X6/$C$6</f>
        <v>0.15727875468434707</v>
      </c>
      <c r="AB6" s="4">
        <f>Y6/$D$6</f>
        <v>0.13761783329990546</v>
      </c>
      <c r="AD6" s="49"/>
    </row>
    <row r="7" spans="1:30" s="50" customFormat="1" ht="28.5" customHeight="1" thickTop="1" x14ac:dyDescent="0.2">
      <c r="A7" s="57" t="s">
        <v>10</v>
      </c>
      <c r="B7" s="6">
        <f t="shared" ref="B7:B16" si="3">E7+K7+Q7</f>
        <v>5</v>
      </c>
      <c r="C7" s="6">
        <f t="shared" ref="C7:C16" si="4">F7+L7+R7</f>
        <v>8</v>
      </c>
      <c r="D7" s="7">
        <f t="shared" ref="D7:D43" si="5">B7+C7</f>
        <v>13</v>
      </c>
      <c r="E7" s="85">
        <v>1</v>
      </c>
      <c r="F7" s="85">
        <v>0</v>
      </c>
      <c r="G7" s="86">
        <f t="shared" ref="G7:G68" si="6">E7+F7</f>
        <v>1</v>
      </c>
      <c r="H7" s="87">
        <f>E7/B7</f>
        <v>0.2</v>
      </c>
      <c r="I7" s="87">
        <f t="shared" ref="I7:I40" si="7">F7/C7</f>
        <v>0</v>
      </c>
      <c r="J7" s="87">
        <f t="shared" ref="J7:J40" si="8">G7/D7</f>
        <v>7.6923076923076927E-2</v>
      </c>
      <c r="K7" s="85">
        <v>4</v>
      </c>
      <c r="L7" s="85">
        <v>4</v>
      </c>
      <c r="M7" s="86">
        <f t="shared" ref="M7:M68" si="9">K7+L7</f>
        <v>8</v>
      </c>
      <c r="N7" s="87">
        <f>K7/B7</f>
        <v>0.8</v>
      </c>
      <c r="O7" s="87">
        <f t="shared" ref="O7:O40" si="10">L7/C7</f>
        <v>0.5</v>
      </c>
      <c r="P7" s="87">
        <f t="shared" ref="P7:P40" si="11">M7/D7</f>
        <v>0.61538461538461542</v>
      </c>
      <c r="Q7" s="96">
        <v>0</v>
      </c>
      <c r="R7" s="96">
        <v>4</v>
      </c>
      <c r="S7" s="97">
        <f t="shared" ref="S7:S68" si="12">Q7+R7</f>
        <v>4</v>
      </c>
      <c r="T7" s="87">
        <f t="shared" ref="T7:V8" si="13">Q7/B7</f>
        <v>0</v>
      </c>
      <c r="U7" s="87">
        <f t="shared" si="13"/>
        <v>0.5</v>
      </c>
      <c r="V7" s="87">
        <f t="shared" si="13"/>
        <v>0.30769230769230771</v>
      </c>
      <c r="W7" s="85">
        <v>0</v>
      </c>
      <c r="X7" s="85">
        <v>4</v>
      </c>
      <c r="Y7" s="5">
        <f t="shared" ref="Y7:Y68" si="14">W7+X7</f>
        <v>4</v>
      </c>
      <c r="Z7" s="8">
        <f>W7/B7</f>
        <v>0</v>
      </c>
      <c r="AA7" s="8">
        <f t="shared" ref="AA7:AB7" si="15">X7/C7</f>
        <v>0.5</v>
      </c>
      <c r="AB7" s="8">
        <f t="shared" si="15"/>
        <v>0.30769230769230771</v>
      </c>
      <c r="AD7" s="49"/>
    </row>
    <row r="8" spans="1:30" s="50" customFormat="1" ht="28.5" customHeight="1" x14ac:dyDescent="0.2">
      <c r="A8" s="58" t="s">
        <v>11</v>
      </c>
      <c r="B8" s="10">
        <f t="shared" si="3"/>
        <v>17</v>
      </c>
      <c r="C8" s="10">
        <f t="shared" si="4"/>
        <v>20</v>
      </c>
      <c r="D8" s="11">
        <f t="shared" si="5"/>
        <v>37</v>
      </c>
      <c r="E8" s="88">
        <v>0</v>
      </c>
      <c r="F8" s="88">
        <v>2</v>
      </c>
      <c r="G8" s="89">
        <f t="shared" si="6"/>
        <v>2</v>
      </c>
      <c r="H8" s="90">
        <f t="shared" ref="H8:H32" si="16">E8/B8</f>
        <v>0</v>
      </c>
      <c r="I8" s="90">
        <f t="shared" si="7"/>
        <v>0.1</v>
      </c>
      <c r="J8" s="90">
        <f t="shared" si="8"/>
        <v>5.4054054054054057E-2</v>
      </c>
      <c r="K8" s="88">
        <v>11</v>
      </c>
      <c r="L8" s="88">
        <v>9</v>
      </c>
      <c r="M8" s="89">
        <f t="shared" si="9"/>
        <v>20</v>
      </c>
      <c r="N8" s="90">
        <f t="shared" ref="N8:N40" si="17">K8/B8</f>
        <v>0.6470588235294118</v>
      </c>
      <c r="O8" s="90">
        <f t="shared" si="10"/>
        <v>0.45</v>
      </c>
      <c r="P8" s="90">
        <f t="shared" si="11"/>
        <v>0.54054054054054057</v>
      </c>
      <c r="Q8" s="88">
        <v>6</v>
      </c>
      <c r="R8" s="88">
        <v>9</v>
      </c>
      <c r="S8" s="89">
        <f t="shared" si="12"/>
        <v>15</v>
      </c>
      <c r="T8" s="90">
        <f t="shared" si="13"/>
        <v>0.35294117647058826</v>
      </c>
      <c r="U8" s="90">
        <f t="shared" si="13"/>
        <v>0.45</v>
      </c>
      <c r="V8" s="90">
        <f t="shared" si="13"/>
        <v>0.40540540540540543</v>
      </c>
      <c r="W8" s="98">
        <v>4</v>
      </c>
      <c r="X8" s="98">
        <v>3</v>
      </c>
      <c r="Y8" s="9">
        <f t="shared" si="14"/>
        <v>7</v>
      </c>
      <c r="Z8" s="12">
        <f t="shared" ref="Z8:Z70" si="18">W8/B8</f>
        <v>0.23529411764705882</v>
      </c>
      <c r="AA8" s="12">
        <f t="shared" ref="AA8:AA70" si="19">X8/C8</f>
        <v>0.15</v>
      </c>
      <c r="AB8" s="12">
        <f t="shared" ref="AB8:AB70" si="20">Y8/D8</f>
        <v>0.1891891891891892</v>
      </c>
      <c r="AD8" s="49"/>
    </row>
    <row r="9" spans="1:30" s="50" customFormat="1" ht="28.5" customHeight="1" x14ac:dyDescent="0.2">
      <c r="A9" s="58" t="s">
        <v>12</v>
      </c>
      <c r="B9" s="10">
        <f t="shared" si="3"/>
        <v>348</v>
      </c>
      <c r="C9" s="10">
        <f t="shared" si="4"/>
        <v>379</v>
      </c>
      <c r="D9" s="11">
        <f t="shared" si="5"/>
        <v>727</v>
      </c>
      <c r="E9" s="88">
        <v>54</v>
      </c>
      <c r="F9" s="88">
        <v>63</v>
      </c>
      <c r="G9" s="89">
        <f t="shared" si="6"/>
        <v>117</v>
      </c>
      <c r="H9" s="90">
        <f t="shared" si="16"/>
        <v>0.15517241379310345</v>
      </c>
      <c r="I9" s="90">
        <f t="shared" si="7"/>
        <v>0.16622691292875991</v>
      </c>
      <c r="J9" s="90">
        <f t="shared" si="8"/>
        <v>0.1609353507565337</v>
      </c>
      <c r="K9" s="88">
        <v>217</v>
      </c>
      <c r="L9" s="88">
        <v>214</v>
      </c>
      <c r="M9" s="89">
        <f t="shared" si="9"/>
        <v>431</v>
      </c>
      <c r="N9" s="90">
        <f t="shared" si="17"/>
        <v>0.62356321839080464</v>
      </c>
      <c r="O9" s="90">
        <f t="shared" si="10"/>
        <v>0.56464379947229548</v>
      </c>
      <c r="P9" s="90">
        <f t="shared" si="11"/>
        <v>0.59284731774415411</v>
      </c>
      <c r="Q9" s="88">
        <v>77</v>
      </c>
      <c r="R9" s="88">
        <v>102</v>
      </c>
      <c r="S9" s="89">
        <f t="shared" si="12"/>
        <v>179</v>
      </c>
      <c r="T9" s="90">
        <f t="shared" ref="T9:T40" si="21">Q9/B9</f>
        <v>0.22126436781609196</v>
      </c>
      <c r="U9" s="90">
        <f t="shared" ref="U9:U40" si="22">R9/C9</f>
        <v>0.26912928759894461</v>
      </c>
      <c r="V9" s="90">
        <f t="shared" ref="V9:V40" si="23">S9/D9</f>
        <v>0.24621733149931224</v>
      </c>
      <c r="W9" s="98">
        <v>41</v>
      </c>
      <c r="X9" s="98">
        <v>55</v>
      </c>
      <c r="Y9" s="9">
        <f t="shared" si="14"/>
        <v>96</v>
      </c>
      <c r="Z9" s="12">
        <f t="shared" si="18"/>
        <v>0.11781609195402298</v>
      </c>
      <c r="AA9" s="12">
        <f t="shared" si="19"/>
        <v>0.14511873350923482</v>
      </c>
      <c r="AB9" s="12">
        <f t="shared" si="20"/>
        <v>0.13204951856946354</v>
      </c>
      <c r="AD9" s="49"/>
    </row>
    <row r="10" spans="1:30" s="50" customFormat="1" ht="28.5" customHeight="1" x14ac:dyDescent="0.2">
      <c r="A10" s="58" t="s">
        <v>13</v>
      </c>
      <c r="B10" s="10">
        <f t="shared" si="3"/>
        <v>667</v>
      </c>
      <c r="C10" s="10">
        <f t="shared" si="4"/>
        <v>738</v>
      </c>
      <c r="D10" s="11">
        <f t="shared" si="5"/>
        <v>1405</v>
      </c>
      <c r="E10" s="88">
        <v>78</v>
      </c>
      <c r="F10" s="88">
        <v>85</v>
      </c>
      <c r="G10" s="89">
        <f t="shared" si="6"/>
        <v>163</v>
      </c>
      <c r="H10" s="90">
        <f t="shared" si="16"/>
        <v>0.11694152923538231</v>
      </c>
      <c r="I10" s="90">
        <f t="shared" si="7"/>
        <v>0.11517615176151762</v>
      </c>
      <c r="J10" s="90">
        <f t="shared" si="8"/>
        <v>0.11601423487544484</v>
      </c>
      <c r="K10" s="88">
        <v>382</v>
      </c>
      <c r="L10" s="88">
        <v>406</v>
      </c>
      <c r="M10" s="89">
        <f t="shared" si="9"/>
        <v>788</v>
      </c>
      <c r="N10" s="90">
        <f t="shared" si="17"/>
        <v>0.57271364317841078</v>
      </c>
      <c r="O10" s="90">
        <f t="shared" si="10"/>
        <v>0.55013550135501355</v>
      </c>
      <c r="P10" s="90">
        <f t="shared" si="11"/>
        <v>0.56085409252669038</v>
      </c>
      <c r="Q10" s="88">
        <v>207</v>
      </c>
      <c r="R10" s="88">
        <v>247</v>
      </c>
      <c r="S10" s="89">
        <f t="shared" si="12"/>
        <v>454</v>
      </c>
      <c r="T10" s="90">
        <f t="shared" si="21"/>
        <v>0.31034482758620691</v>
      </c>
      <c r="U10" s="90">
        <f t="shared" si="22"/>
        <v>0.33468834688346882</v>
      </c>
      <c r="V10" s="90">
        <f t="shared" si="23"/>
        <v>0.32313167259786479</v>
      </c>
      <c r="W10" s="98">
        <v>122</v>
      </c>
      <c r="X10" s="98">
        <v>151</v>
      </c>
      <c r="Y10" s="9">
        <f t="shared" si="14"/>
        <v>273</v>
      </c>
      <c r="Z10" s="12">
        <f t="shared" si="18"/>
        <v>0.18290854572713644</v>
      </c>
      <c r="AA10" s="12">
        <f t="shared" si="19"/>
        <v>0.20460704607046071</v>
      </c>
      <c r="AB10" s="12">
        <f t="shared" si="20"/>
        <v>0.19430604982206406</v>
      </c>
      <c r="AD10" s="49"/>
    </row>
    <row r="11" spans="1:30" s="50" customFormat="1" ht="28.5" customHeight="1" x14ac:dyDescent="0.2">
      <c r="A11" s="58" t="s">
        <v>14</v>
      </c>
      <c r="B11" s="10">
        <f t="shared" si="3"/>
        <v>629</v>
      </c>
      <c r="C11" s="10">
        <f t="shared" si="4"/>
        <v>578</v>
      </c>
      <c r="D11" s="11">
        <f t="shared" si="5"/>
        <v>1207</v>
      </c>
      <c r="E11" s="88">
        <v>73</v>
      </c>
      <c r="F11" s="88">
        <v>77</v>
      </c>
      <c r="G11" s="89">
        <f t="shared" si="6"/>
        <v>150</v>
      </c>
      <c r="H11" s="90">
        <f t="shared" si="16"/>
        <v>0.11605723370429252</v>
      </c>
      <c r="I11" s="90">
        <f t="shared" si="7"/>
        <v>0.13321799307958476</v>
      </c>
      <c r="J11" s="90">
        <f t="shared" si="8"/>
        <v>0.12427506213753108</v>
      </c>
      <c r="K11" s="88">
        <v>419</v>
      </c>
      <c r="L11" s="88">
        <v>371</v>
      </c>
      <c r="M11" s="89">
        <f t="shared" si="9"/>
        <v>790</v>
      </c>
      <c r="N11" s="90">
        <f t="shared" si="17"/>
        <v>0.66613672496025433</v>
      </c>
      <c r="O11" s="90">
        <f t="shared" si="10"/>
        <v>0.6418685121107266</v>
      </c>
      <c r="P11" s="90">
        <f t="shared" si="11"/>
        <v>0.65451532725766359</v>
      </c>
      <c r="Q11" s="88">
        <v>137</v>
      </c>
      <c r="R11" s="88">
        <v>130</v>
      </c>
      <c r="S11" s="89">
        <f t="shared" si="12"/>
        <v>267</v>
      </c>
      <c r="T11" s="90">
        <f t="shared" si="21"/>
        <v>0.21780604133545309</v>
      </c>
      <c r="U11" s="90">
        <f t="shared" si="22"/>
        <v>0.22491349480968859</v>
      </c>
      <c r="V11" s="90">
        <f t="shared" si="23"/>
        <v>0.22120961060480529</v>
      </c>
      <c r="W11" s="98">
        <v>60</v>
      </c>
      <c r="X11" s="98">
        <v>69</v>
      </c>
      <c r="Y11" s="9">
        <f t="shared" si="14"/>
        <v>129</v>
      </c>
      <c r="Z11" s="12">
        <f t="shared" si="18"/>
        <v>9.5389507154213043E-2</v>
      </c>
      <c r="AA11" s="12">
        <f t="shared" si="19"/>
        <v>0.11937716262975778</v>
      </c>
      <c r="AB11" s="12">
        <f t="shared" si="20"/>
        <v>0.10687655343827672</v>
      </c>
    </row>
    <row r="12" spans="1:30" s="50" customFormat="1" ht="28.5" customHeight="1" x14ac:dyDescent="0.2">
      <c r="A12" s="58" t="s">
        <v>15</v>
      </c>
      <c r="B12" s="10">
        <f t="shared" si="3"/>
        <v>28</v>
      </c>
      <c r="C12" s="10">
        <f t="shared" si="4"/>
        <v>39</v>
      </c>
      <c r="D12" s="11">
        <f t="shared" si="5"/>
        <v>67</v>
      </c>
      <c r="E12" s="88">
        <v>3</v>
      </c>
      <c r="F12" s="88">
        <v>5</v>
      </c>
      <c r="G12" s="89">
        <f t="shared" si="6"/>
        <v>8</v>
      </c>
      <c r="H12" s="90">
        <f t="shared" si="16"/>
        <v>0.10714285714285714</v>
      </c>
      <c r="I12" s="90">
        <f t="shared" si="7"/>
        <v>0.12820512820512819</v>
      </c>
      <c r="J12" s="90">
        <f t="shared" si="8"/>
        <v>0.11940298507462686</v>
      </c>
      <c r="K12" s="88">
        <v>16</v>
      </c>
      <c r="L12" s="88">
        <v>24</v>
      </c>
      <c r="M12" s="89">
        <f t="shared" si="9"/>
        <v>40</v>
      </c>
      <c r="N12" s="90">
        <f t="shared" si="17"/>
        <v>0.5714285714285714</v>
      </c>
      <c r="O12" s="90">
        <f t="shared" si="10"/>
        <v>0.61538461538461542</v>
      </c>
      <c r="P12" s="90">
        <f t="shared" si="11"/>
        <v>0.59701492537313428</v>
      </c>
      <c r="Q12" s="88">
        <v>9</v>
      </c>
      <c r="R12" s="88">
        <v>10</v>
      </c>
      <c r="S12" s="89">
        <f t="shared" si="12"/>
        <v>19</v>
      </c>
      <c r="T12" s="90">
        <f t="shared" si="21"/>
        <v>0.32142857142857145</v>
      </c>
      <c r="U12" s="90">
        <f t="shared" si="22"/>
        <v>0.25641025641025639</v>
      </c>
      <c r="V12" s="90">
        <f t="shared" si="23"/>
        <v>0.28358208955223879</v>
      </c>
      <c r="W12" s="98">
        <v>4</v>
      </c>
      <c r="X12" s="98">
        <v>6</v>
      </c>
      <c r="Y12" s="9">
        <f t="shared" si="14"/>
        <v>10</v>
      </c>
      <c r="Z12" s="12">
        <f t="shared" si="18"/>
        <v>0.14285714285714285</v>
      </c>
      <c r="AA12" s="12">
        <f t="shared" si="19"/>
        <v>0.15384615384615385</v>
      </c>
      <c r="AB12" s="12">
        <f t="shared" si="20"/>
        <v>0.14925373134328357</v>
      </c>
    </row>
    <row r="13" spans="1:30" s="50" customFormat="1" ht="28.5" customHeight="1" x14ac:dyDescent="0.2">
      <c r="A13" s="58" t="s">
        <v>16</v>
      </c>
      <c r="B13" s="10">
        <f t="shared" si="3"/>
        <v>476</v>
      </c>
      <c r="C13" s="10">
        <f t="shared" si="4"/>
        <v>515</v>
      </c>
      <c r="D13" s="11">
        <f t="shared" si="5"/>
        <v>991</v>
      </c>
      <c r="E13" s="88">
        <v>43</v>
      </c>
      <c r="F13" s="88">
        <v>42</v>
      </c>
      <c r="G13" s="89">
        <f t="shared" si="6"/>
        <v>85</v>
      </c>
      <c r="H13" s="90">
        <f t="shared" si="16"/>
        <v>9.0336134453781511E-2</v>
      </c>
      <c r="I13" s="90">
        <f t="shared" si="7"/>
        <v>8.155339805825243E-2</v>
      </c>
      <c r="J13" s="90">
        <f t="shared" si="8"/>
        <v>8.5771947527749748E-2</v>
      </c>
      <c r="K13" s="88">
        <v>283</v>
      </c>
      <c r="L13" s="88">
        <v>290</v>
      </c>
      <c r="M13" s="89">
        <f t="shared" si="9"/>
        <v>573</v>
      </c>
      <c r="N13" s="90">
        <f t="shared" si="17"/>
        <v>0.59453781512605042</v>
      </c>
      <c r="O13" s="90">
        <f t="shared" si="10"/>
        <v>0.56310679611650483</v>
      </c>
      <c r="P13" s="90">
        <f t="shared" si="11"/>
        <v>0.57820383451059532</v>
      </c>
      <c r="Q13" s="88">
        <v>150</v>
      </c>
      <c r="R13" s="88">
        <v>183</v>
      </c>
      <c r="S13" s="89">
        <f t="shared" si="12"/>
        <v>333</v>
      </c>
      <c r="T13" s="90">
        <f t="shared" si="21"/>
        <v>0.31512605042016806</v>
      </c>
      <c r="U13" s="90">
        <f t="shared" si="22"/>
        <v>0.35533980582524272</v>
      </c>
      <c r="V13" s="90">
        <f t="shared" si="23"/>
        <v>0.33602421796165488</v>
      </c>
      <c r="W13" s="98">
        <v>103</v>
      </c>
      <c r="X13" s="98">
        <v>121</v>
      </c>
      <c r="Y13" s="9">
        <f t="shared" si="14"/>
        <v>224</v>
      </c>
      <c r="Z13" s="12">
        <f t="shared" si="18"/>
        <v>0.21638655462184875</v>
      </c>
      <c r="AA13" s="12">
        <f t="shared" si="19"/>
        <v>0.23495145631067962</v>
      </c>
      <c r="AB13" s="12">
        <f t="shared" si="20"/>
        <v>0.22603430877901109</v>
      </c>
    </row>
    <row r="14" spans="1:30" s="50" customFormat="1" ht="28.5" customHeight="1" x14ac:dyDescent="0.2">
      <c r="A14" s="58" t="s">
        <v>17</v>
      </c>
      <c r="B14" s="10">
        <f t="shared" si="3"/>
        <v>812</v>
      </c>
      <c r="C14" s="10">
        <f t="shared" si="4"/>
        <v>706</v>
      </c>
      <c r="D14" s="11">
        <f t="shared" si="5"/>
        <v>1518</v>
      </c>
      <c r="E14" s="88">
        <v>126</v>
      </c>
      <c r="F14" s="88">
        <v>92</v>
      </c>
      <c r="G14" s="89">
        <f t="shared" si="6"/>
        <v>218</v>
      </c>
      <c r="H14" s="90">
        <f t="shared" si="16"/>
        <v>0.15517241379310345</v>
      </c>
      <c r="I14" s="90">
        <f t="shared" si="7"/>
        <v>0.13031161473087818</v>
      </c>
      <c r="J14" s="90">
        <f t="shared" si="8"/>
        <v>0.14361001317523056</v>
      </c>
      <c r="K14" s="88">
        <v>555</v>
      </c>
      <c r="L14" s="88">
        <v>454</v>
      </c>
      <c r="M14" s="89">
        <f t="shared" si="9"/>
        <v>1009</v>
      </c>
      <c r="N14" s="90">
        <f t="shared" si="17"/>
        <v>0.68349753694581283</v>
      </c>
      <c r="O14" s="90">
        <f t="shared" si="10"/>
        <v>0.64305949008498586</v>
      </c>
      <c r="P14" s="90">
        <f t="shared" si="11"/>
        <v>0.6646903820816864</v>
      </c>
      <c r="Q14" s="88">
        <v>131</v>
      </c>
      <c r="R14" s="88">
        <v>160</v>
      </c>
      <c r="S14" s="89">
        <f t="shared" si="12"/>
        <v>291</v>
      </c>
      <c r="T14" s="90">
        <f t="shared" si="21"/>
        <v>0.16133004926108374</v>
      </c>
      <c r="U14" s="90">
        <f t="shared" si="22"/>
        <v>0.22662889518413598</v>
      </c>
      <c r="V14" s="90">
        <f t="shared" si="23"/>
        <v>0.19169960474308301</v>
      </c>
      <c r="W14" s="98">
        <v>72</v>
      </c>
      <c r="X14" s="98">
        <v>82</v>
      </c>
      <c r="Y14" s="9">
        <f t="shared" si="14"/>
        <v>154</v>
      </c>
      <c r="Z14" s="12">
        <f t="shared" si="18"/>
        <v>8.8669950738916259E-2</v>
      </c>
      <c r="AA14" s="12">
        <f t="shared" si="19"/>
        <v>0.11614730878186968</v>
      </c>
      <c r="AB14" s="12">
        <f t="shared" si="20"/>
        <v>0.10144927536231885</v>
      </c>
    </row>
    <row r="15" spans="1:30" s="50" customFormat="1" ht="28.5" customHeight="1" x14ac:dyDescent="0.2">
      <c r="A15" s="58" t="s">
        <v>18</v>
      </c>
      <c r="B15" s="10">
        <f t="shared" si="3"/>
        <v>982</v>
      </c>
      <c r="C15" s="10">
        <f t="shared" si="4"/>
        <v>972</v>
      </c>
      <c r="D15" s="11">
        <f t="shared" si="5"/>
        <v>1954</v>
      </c>
      <c r="E15" s="88">
        <v>133</v>
      </c>
      <c r="F15" s="88">
        <v>127</v>
      </c>
      <c r="G15" s="89">
        <f t="shared" si="6"/>
        <v>260</v>
      </c>
      <c r="H15" s="90">
        <f t="shared" si="16"/>
        <v>0.1354378818737271</v>
      </c>
      <c r="I15" s="90">
        <f t="shared" si="7"/>
        <v>0.13065843621399176</v>
      </c>
      <c r="J15" s="90">
        <f t="shared" si="8"/>
        <v>0.13306038894575231</v>
      </c>
      <c r="K15" s="88">
        <v>635</v>
      </c>
      <c r="L15" s="88">
        <v>616</v>
      </c>
      <c r="M15" s="89">
        <f t="shared" si="9"/>
        <v>1251</v>
      </c>
      <c r="N15" s="90">
        <f t="shared" si="17"/>
        <v>0.64663951120162932</v>
      </c>
      <c r="O15" s="90">
        <f t="shared" si="10"/>
        <v>0.63374485596707819</v>
      </c>
      <c r="P15" s="90">
        <f t="shared" si="11"/>
        <v>0.6402251791197543</v>
      </c>
      <c r="Q15" s="88">
        <v>214</v>
      </c>
      <c r="R15" s="88">
        <v>229</v>
      </c>
      <c r="S15" s="89">
        <f t="shared" si="12"/>
        <v>443</v>
      </c>
      <c r="T15" s="90">
        <f t="shared" si="21"/>
        <v>0.21792260692464357</v>
      </c>
      <c r="U15" s="90">
        <f t="shared" si="22"/>
        <v>0.23559670781893005</v>
      </c>
      <c r="V15" s="90">
        <f t="shared" si="23"/>
        <v>0.22671443193449334</v>
      </c>
      <c r="W15" s="98">
        <v>97</v>
      </c>
      <c r="X15" s="98">
        <v>110</v>
      </c>
      <c r="Y15" s="9">
        <f t="shared" si="14"/>
        <v>207</v>
      </c>
      <c r="Z15" s="12">
        <f t="shared" si="18"/>
        <v>9.8778004073319756E-2</v>
      </c>
      <c r="AA15" s="12">
        <f t="shared" si="19"/>
        <v>0.11316872427983539</v>
      </c>
      <c r="AB15" s="12">
        <f t="shared" si="20"/>
        <v>0.10593654042988741</v>
      </c>
    </row>
    <row r="16" spans="1:30" s="50" customFormat="1" ht="28.5" customHeight="1" x14ac:dyDescent="0.2">
      <c r="A16" s="67" t="s">
        <v>19</v>
      </c>
      <c r="B16" s="13">
        <f t="shared" si="3"/>
        <v>704</v>
      </c>
      <c r="C16" s="13">
        <f t="shared" si="4"/>
        <v>766</v>
      </c>
      <c r="D16" s="14">
        <f t="shared" si="5"/>
        <v>1470</v>
      </c>
      <c r="E16" s="91">
        <v>95</v>
      </c>
      <c r="F16" s="91">
        <v>108</v>
      </c>
      <c r="G16" s="92">
        <f t="shared" si="6"/>
        <v>203</v>
      </c>
      <c r="H16" s="93">
        <f t="shared" si="16"/>
        <v>0.13494318181818182</v>
      </c>
      <c r="I16" s="93">
        <f t="shared" si="7"/>
        <v>0.14099216710182769</v>
      </c>
      <c r="J16" s="93">
        <f t="shared" si="8"/>
        <v>0.1380952380952381</v>
      </c>
      <c r="K16" s="91">
        <v>463</v>
      </c>
      <c r="L16" s="91">
        <v>475</v>
      </c>
      <c r="M16" s="92">
        <f t="shared" si="9"/>
        <v>938</v>
      </c>
      <c r="N16" s="93">
        <f t="shared" si="17"/>
        <v>0.65767045454545459</v>
      </c>
      <c r="O16" s="93">
        <f t="shared" si="10"/>
        <v>0.6201044386422977</v>
      </c>
      <c r="P16" s="93">
        <f t="shared" si="11"/>
        <v>0.63809523809523805</v>
      </c>
      <c r="Q16" s="91">
        <v>146</v>
      </c>
      <c r="R16" s="91">
        <v>183</v>
      </c>
      <c r="S16" s="92">
        <f t="shared" si="12"/>
        <v>329</v>
      </c>
      <c r="T16" s="93">
        <f t="shared" si="21"/>
        <v>0.20738636363636365</v>
      </c>
      <c r="U16" s="93">
        <f t="shared" si="22"/>
        <v>0.23890339425587467</v>
      </c>
      <c r="V16" s="93">
        <f t="shared" si="23"/>
        <v>0.22380952380952382</v>
      </c>
      <c r="W16" s="99">
        <v>80</v>
      </c>
      <c r="X16" s="99">
        <v>104</v>
      </c>
      <c r="Y16" s="25">
        <f t="shared" si="14"/>
        <v>184</v>
      </c>
      <c r="Z16" s="15">
        <f t="shared" si="18"/>
        <v>0.11363636363636363</v>
      </c>
      <c r="AA16" s="15">
        <f t="shared" si="19"/>
        <v>0.13577023498694518</v>
      </c>
      <c r="AB16" s="15">
        <f t="shared" si="20"/>
        <v>0.1251700680272109</v>
      </c>
    </row>
    <row r="17" spans="1:28" s="50" customFormat="1" ht="28.5" customHeight="1" x14ac:dyDescent="0.2">
      <c r="A17" s="68" t="s">
        <v>95</v>
      </c>
      <c r="B17" s="45">
        <f>B7+B8+B9+B10+B11+B12+B13+B14+B15+B16</f>
        <v>4668</v>
      </c>
      <c r="C17" s="45">
        <f>C7+C8+C9+C10+C11+C12+C13+C14+C15+C16</f>
        <v>4721</v>
      </c>
      <c r="D17" s="44">
        <f t="shared" si="5"/>
        <v>9389</v>
      </c>
      <c r="E17" s="45">
        <f>E7+E8+E9+E10+E11+E12+E13+E14+E15+E16</f>
        <v>606</v>
      </c>
      <c r="F17" s="45">
        <f>F7+F8+F9+F10+F11+F12+F13+F14+F15+F16</f>
        <v>601</v>
      </c>
      <c r="G17" s="44">
        <f>E17+F17</f>
        <v>1207</v>
      </c>
      <c r="H17" s="43">
        <f t="shared" si="16"/>
        <v>0.12982005141388175</v>
      </c>
      <c r="I17" s="43">
        <f t="shared" si="7"/>
        <v>0.127303537386147</v>
      </c>
      <c r="J17" s="43">
        <f t="shared" si="8"/>
        <v>0.12855469166045372</v>
      </c>
      <c r="K17" s="45">
        <f>K7+K8+K9+K10+K11+K12+K13+K14+K15+K16</f>
        <v>2985</v>
      </c>
      <c r="L17" s="45">
        <f>L7+L8+L9+L10+L11+L12+L13+L14+L15+L16</f>
        <v>2863</v>
      </c>
      <c r="M17" s="44">
        <f>K17+L17</f>
        <v>5848</v>
      </c>
      <c r="N17" s="43">
        <f t="shared" si="17"/>
        <v>0.63946015424164526</v>
      </c>
      <c r="O17" s="43">
        <f t="shared" si="10"/>
        <v>0.60643931370472359</v>
      </c>
      <c r="P17" s="43">
        <f t="shared" si="11"/>
        <v>0.62285653424219833</v>
      </c>
      <c r="Q17" s="45">
        <f>Q7+Q8+Q9+Q10+Q11+Q12+Q13+Q14+Q15+Q16</f>
        <v>1077</v>
      </c>
      <c r="R17" s="45">
        <f>R7+R8+R9+R10+R11+R12+R13+R14+R15+R16</f>
        <v>1257</v>
      </c>
      <c r="S17" s="44">
        <f>Q17+R17</f>
        <v>2334</v>
      </c>
      <c r="T17" s="43">
        <f t="shared" si="21"/>
        <v>0.23071979434447301</v>
      </c>
      <c r="U17" s="43">
        <f t="shared" si="22"/>
        <v>0.26625714890912944</v>
      </c>
      <c r="V17" s="43">
        <f t="shared" si="23"/>
        <v>0.24858877409734795</v>
      </c>
      <c r="W17" s="41">
        <f>W7+W8+W9+W10+W11+W12+W13+W14+W15+W16</f>
        <v>583</v>
      </c>
      <c r="X17" s="41">
        <f>X7+X8+X9+X10+X11+X12+X13+X14+X15+X16</f>
        <v>705</v>
      </c>
      <c r="Y17" s="41">
        <f>W17+X17</f>
        <v>1288</v>
      </c>
      <c r="Z17" s="43">
        <f t="shared" si="18"/>
        <v>0.12489288774635818</v>
      </c>
      <c r="AA17" s="43">
        <f t="shared" si="19"/>
        <v>0.14933276848125396</v>
      </c>
      <c r="AB17" s="43">
        <f t="shared" si="20"/>
        <v>0.13718180849930769</v>
      </c>
    </row>
    <row r="18" spans="1:28" s="50" customFormat="1" ht="28.5" customHeight="1" x14ac:dyDescent="0.2">
      <c r="A18" s="69" t="s">
        <v>20</v>
      </c>
      <c r="B18" s="20">
        <f t="shared" ref="B18:C22" si="24">E18+K18+Q18</f>
        <v>785</v>
      </c>
      <c r="C18" s="20">
        <f t="shared" si="24"/>
        <v>914</v>
      </c>
      <c r="D18" s="21">
        <f t="shared" si="5"/>
        <v>1699</v>
      </c>
      <c r="E18" s="100">
        <v>114</v>
      </c>
      <c r="F18" s="100">
        <v>114</v>
      </c>
      <c r="G18" s="101">
        <f t="shared" si="6"/>
        <v>228</v>
      </c>
      <c r="H18" s="102">
        <f t="shared" si="16"/>
        <v>0.14522292993630573</v>
      </c>
      <c r="I18" s="102">
        <f t="shared" si="7"/>
        <v>0.12472647702407003</v>
      </c>
      <c r="J18" s="102">
        <f t="shared" si="8"/>
        <v>0.13419658622719247</v>
      </c>
      <c r="K18" s="100">
        <v>435</v>
      </c>
      <c r="L18" s="100">
        <v>427</v>
      </c>
      <c r="M18" s="101">
        <f t="shared" si="9"/>
        <v>862</v>
      </c>
      <c r="N18" s="102">
        <f t="shared" si="17"/>
        <v>0.55414012738853502</v>
      </c>
      <c r="O18" s="102">
        <f t="shared" si="10"/>
        <v>0.46717724288840262</v>
      </c>
      <c r="P18" s="102">
        <f t="shared" si="11"/>
        <v>0.50735726898175393</v>
      </c>
      <c r="Q18" s="100">
        <v>236</v>
      </c>
      <c r="R18" s="100">
        <v>373</v>
      </c>
      <c r="S18" s="101">
        <f t="shared" si="12"/>
        <v>609</v>
      </c>
      <c r="T18" s="102">
        <f t="shared" si="21"/>
        <v>0.30063694267515922</v>
      </c>
      <c r="U18" s="102">
        <f t="shared" si="22"/>
        <v>0.40809628008752735</v>
      </c>
      <c r="V18" s="102">
        <f t="shared" si="23"/>
        <v>0.35844614479105358</v>
      </c>
      <c r="W18" s="103">
        <v>168</v>
      </c>
      <c r="X18" s="103">
        <v>280</v>
      </c>
      <c r="Y18" s="104">
        <f t="shared" si="14"/>
        <v>448</v>
      </c>
      <c r="Z18" s="22">
        <f t="shared" ref="Z18:AB22" si="25">W18/B18</f>
        <v>0.21401273885350319</v>
      </c>
      <c r="AA18" s="22">
        <f t="shared" si="25"/>
        <v>0.30634573304157547</v>
      </c>
      <c r="AB18" s="22">
        <f t="shared" si="25"/>
        <v>0.26368452030606238</v>
      </c>
    </row>
    <row r="19" spans="1:28" s="50" customFormat="1" ht="28.5" customHeight="1" x14ac:dyDescent="0.2">
      <c r="A19" s="58" t="s">
        <v>21</v>
      </c>
      <c r="B19" s="10">
        <f t="shared" si="24"/>
        <v>524</v>
      </c>
      <c r="C19" s="10">
        <f t="shared" si="24"/>
        <v>599</v>
      </c>
      <c r="D19" s="11">
        <f t="shared" si="5"/>
        <v>1123</v>
      </c>
      <c r="E19" s="88">
        <v>65</v>
      </c>
      <c r="F19" s="88">
        <v>70</v>
      </c>
      <c r="G19" s="89">
        <f t="shared" si="6"/>
        <v>135</v>
      </c>
      <c r="H19" s="90">
        <f t="shared" si="16"/>
        <v>0.12404580152671756</v>
      </c>
      <c r="I19" s="90">
        <f t="shared" si="7"/>
        <v>0.11686143572621036</v>
      </c>
      <c r="J19" s="90">
        <f t="shared" si="8"/>
        <v>0.12021371326803205</v>
      </c>
      <c r="K19" s="88">
        <v>292</v>
      </c>
      <c r="L19" s="88">
        <v>297</v>
      </c>
      <c r="M19" s="89">
        <f t="shared" si="9"/>
        <v>589</v>
      </c>
      <c r="N19" s="90">
        <f t="shared" si="17"/>
        <v>0.5572519083969466</v>
      </c>
      <c r="O19" s="90">
        <f t="shared" si="10"/>
        <v>0.4958263772954925</v>
      </c>
      <c r="P19" s="90">
        <f t="shared" si="11"/>
        <v>0.52448797862867325</v>
      </c>
      <c r="Q19" s="88">
        <v>167</v>
      </c>
      <c r="R19" s="88">
        <v>232</v>
      </c>
      <c r="S19" s="89">
        <f t="shared" si="12"/>
        <v>399</v>
      </c>
      <c r="T19" s="90">
        <f t="shared" si="21"/>
        <v>0.31870229007633588</v>
      </c>
      <c r="U19" s="90">
        <f t="shared" si="22"/>
        <v>0.38731218697829717</v>
      </c>
      <c r="V19" s="90">
        <f t="shared" si="23"/>
        <v>0.35529830810329477</v>
      </c>
      <c r="W19" s="98">
        <v>103</v>
      </c>
      <c r="X19" s="98">
        <v>168</v>
      </c>
      <c r="Y19" s="105">
        <f t="shared" si="14"/>
        <v>271</v>
      </c>
      <c r="Z19" s="12">
        <f t="shared" si="25"/>
        <v>0.1965648854961832</v>
      </c>
      <c r="AA19" s="12">
        <f t="shared" si="25"/>
        <v>0.28046744574290483</v>
      </c>
      <c r="AB19" s="12">
        <f t="shared" si="25"/>
        <v>0.2413178984861977</v>
      </c>
    </row>
    <row r="20" spans="1:28" s="50" customFormat="1" ht="28.5" customHeight="1" x14ac:dyDescent="0.2">
      <c r="A20" s="58" t="s">
        <v>22</v>
      </c>
      <c r="B20" s="10">
        <f t="shared" si="24"/>
        <v>506</v>
      </c>
      <c r="C20" s="10">
        <f t="shared" si="24"/>
        <v>519</v>
      </c>
      <c r="D20" s="11">
        <f t="shared" si="5"/>
        <v>1025</v>
      </c>
      <c r="E20" s="88">
        <v>66</v>
      </c>
      <c r="F20" s="88">
        <v>69</v>
      </c>
      <c r="G20" s="89">
        <f t="shared" si="6"/>
        <v>135</v>
      </c>
      <c r="H20" s="90">
        <f t="shared" si="16"/>
        <v>0.13043478260869565</v>
      </c>
      <c r="I20" s="90">
        <f t="shared" si="7"/>
        <v>0.13294797687861271</v>
      </c>
      <c r="J20" s="90">
        <f t="shared" si="8"/>
        <v>0.13170731707317074</v>
      </c>
      <c r="K20" s="88">
        <v>274</v>
      </c>
      <c r="L20" s="88">
        <v>256</v>
      </c>
      <c r="M20" s="89">
        <f t="shared" si="9"/>
        <v>530</v>
      </c>
      <c r="N20" s="90">
        <f t="shared" si="17"/>
        <v>0.54150197628458496</v>
      </c>
      <c r="O20" s="90">
        <f t="shared" si="10"/>
        <v>0.4932562620423892</v>
      </c>
      <c r="P20" s="90">
        <f t="shared" si="11"/>
        <v>0.51707317073170733</v>
      </c>
      <c r="Q20" s="88">
        <v>166</v>
      </c>
      <c r="R20" s="88">
        <v>194</v>
      </c>
      <c r="S20" s="89">
        <f t="shared" si="12"/>
        <v>360</v>
      </c>
      <c r="T20" s="90">
        <f t="shared" si="21"/>
        <v>0.32806324110671936</v>
      </c>
      <c r="U20" s="90">
        <f t="shared" si="22"/>
        <v>0.37379576107899809</v>
      </c>
      <c r="V20" s="90">
        <f t="shared" si="23"/>
        <v>0.35121951219512193</v>
      </c>
      <c r="W20" s="98">
        <v>121</v>
      </c>
      <c r="X20" s="98">
        <v>137</v>
      </c>
      <c r="Y20" s="105">
        <f t="shared" si="14"/>
        <v>258</v>
      </c>
      <c r="Z20" s="12">
        <f t="shared" si="25"/>
        <v>0.2391304347826087</v>
      </c>
      <c r="AA20" s="12">
        <f t="shared" si="25"/>
        <v>0.26396917148362237</v>
      </c>
      <c r="AB20" s="12">
        <f t="shared" si="25"/>
        <v>0.25170731707317073</v>
      </c>
    </row>
    <row r="21" spans="1:28" s="50" customFormat="1" ht="28.5" customHeight="1" x14ac:dyDescent="0.2">
      <c r="A21" s="58" t="s">
        <v>23</v>
      </c>
      <c r="B21" s="10">
        <f t="shared" si="24"/>
        <v>413</v>
      </c>
      <c r="C21" s="10">
        <f t="shared" si="24"/>
        <v>459</v>
      </c>
      <c r="D21" s="11">
        <f t="shared" si="5"/>
        <v>872</v>
      </c>
      <c r="E21" s="88">
        <v>34</v>
      </c>
      <c r="F21" s="88">
        <v>42</v>
      </c>
      <c r="G21" s="89">
        <f t="shared" si="6"/>
        <v>76</v>
      </c>
      <c r="H21" s="90">
        <f t="shared" si="16"/>
        <v>8.2324455205811137E-2</v>
      </c>
      <c r="I21" s="90">
        <f t="shared" si="7"/>
        <v>9.1503267973856203E-2</v>
      </c>
      <c r="J21" s="90">
        <f t="shared" si="8"/>
        <v>8.7155963302752298E-2</v>
      </c>
      <c r="K21" s="88">
        <v>212</v>
      </c>
      <c r="L21" s="88">
        <v>219</v>
      </c>
      <c r="M21" s="89">
        <f t="shared" si="9"/>
        <v>431</v>
      </c>
      <c r="N21" s="90">
        <f t="shared" si="17"/>
        <v>0.51331719128329301</v>
      </c>
      <c r="O21" s="90">
        <f t="shared" si="10"/>
        <v>0.47712418300653597</v>
      </c>
      <c r="P21" s="90">
        <f t="shared" si="11"/>
        <v>0.49426605504587157</v>
      </c>
      <c r="Q21" s="88">
        <v>167</v>
      </c>
      <c r="R21" s="88">
        <v>198</v>
      </c>
      <c r="S21" s="89">
        <f t="shared" si="12"/>
        <v>365</v>
      </c>
      <c r="T21" s="90">
        <f t="shared" si="21"/>
        <v>0.40435835351089588</v>
      </c>
      <c r="U21" s="90">
        <f t="shared" si="22"/>
        <v>0.43137254901960786</v>
      </c>
      <c r="V21" s="90">
        <f t="shared" si="23"/>
        <v>0.41857798165137616</v>
      </c>
      <c r="W21" s="98">
        <v>120</v>
      </c>
      <c r="X21" s="98">
        <v>144</v>
      </c>
      <c r="Y21" s="105">
        <f t="shared" si="14"/>
        <v>264</v>
      </c>
      <c r="Z21" s="12">
        <f t="shared" si="25"/>
        <v>0.29055690072639223</v>
      </c>
      <c r="AA21" s="12">
        <f t="shared" si="25"/>
        <v>0.31372549019607843</v>
      </c>
      <c r="AB21" s="12">
        <f t="shared" si="25"/>
        <v>0.30275229357798167</v>
      </c>
    </row>
    <row r="22" spans="1:28" s="50" customFormat="1" ht="28.5" customHeight="1" x14ac:dyDescent="0.2">
      <c r="A22" s="65" t="s">
        <v>24</v>
      </c>
      <c r="B22" s="17">
        <f t="shared" si="24"/>
        <v>542</v>
      </c>
      <c r="C22" s="17">
        <f t="shared" si="24"/>
        <v>586</v>
      </c>
      <c r="D22" s="18">
        <f t="shared" si="5"/>
        <v>1128</v>
      </c>
      <c r="E22" s="106">
        <v>51</v>
      </c>
      <c r="F22" s="106">
        <v>38</v>
      </c>
      <c r="G22" s="94">
        <f t="shared" si="6"/>
        <v>89</v>
      </c>
      <c r="H22" s="107">
        <f t="shared" si="16"/>
        <v>9.4095940959409596E-2</v>
      </c>
      <c r="I22" s="107">
        <f t="shared" si="7"/>
        <v>6.4846416382252553E-2</v>
      </c>
      <c r="J22" s="107">
        <f t="shared" si="8"/>
        <v>7.8900709219858159E-2</v>
      </c>
      <c r="K22" s="106">
        <v>271</v>
      </c>
      <c r="L22" s="106">
        <v>268</v>
      </c>
      <c r="M22" s="94">
        <f t="shared" si="9"/>
        <v>539</v>
      </c>
      <c r="N22" s="107">
        <f t="shared" si="17"/>
        <v>0.5</v>
      </c>
      <c r="O22" s="107">
        <f t="shared" si="10"/>
        <v>0.45733788395904434</v>
      </c>
      <c r="P22" s="107">
        <f t="shared" si="11"/>
        <v>0.4778368794326241</v>
      </c>
      <c r="Q22" s="106">
        <v>220</v>
      </c>
      <c r="R22" s="106">
        <v>280</v>
      </c>
      <c r="S22" s="94">
        <f t="shared" si="12"/>
        <v>500</v>
      </c>
      <c r="T22" s="107">
        <f>Q22/B22</f>
        <v>0.4059040590405904</v>
      </c>
      <c r="U22" s="107">
        <f>R22/C22</f>
        <v>0.47781569965870307</v>
      </c>
      <c r="V22" s="107">
        <f>S22/D22</f>
        <v>0.4432624113475177</v>
      </c>
      <c r="W22" s="99">
        <v>158</v>
      </c>
      <c r="X22" s="99">
        <v>196</v>
      </c>
      <c r="Y22" s="108">
        <f t="shared" si="14"/>
        <v>354</v>
      </c>
      <c r="Z22" s="23">
        <f t="shared" si="25"/>
        <v>0.29151291512915128</v>
      </c>
      <c r="AA22" s="23">
        <f t="shared" si="25"/>
        <v>0.33447098976109213</v>
      </c>
      <c r="AB22" s="23">
        <f t="shared" si="25"/>
        <v>0.31382978723404253</v>
      </c>
    </row>
    <row r="23" spans="1:28" s="50" customFormat="1" ht="28.5" customHeight="1" x14ac:dyDescent="0.2">
      <c r="A23" s="68" t="s">
        <v>96</v>
      </c>
      <c r="B23" s="42">
        <f>B18+B19+B20+B21+B22</f>
        <v>2770</v>
      </c>
      <c r="C23" s="42">
        <f>C18+C19+C20+C21+C22</f>
        <v>3077</v>
      </c>
      <c r="D23" s="44">
        <f t="shared" si="5"/>
        <v>5847</v>
      </c>
      <c r="E23" s="42">
        <f>E18+E19+E20+E21+E22</f>
        <v>330</v>
      </c>
      <c r="F23" s="42">
        <f>F18+F19+F20+F21+F22</f>
        <v>333</v>
      </c>
      <c r="G23" s="44">
        <f>E23+F23</f>
        <v>663</v>
      </c>
      <c r="H23" s="43">
        <f t="shared" si="16"/>
        <v>0.11913357400722022</v>
      </c>
      <c r="I23" s="43">
        <f t="shared" si="7"/>
        <v>0.10822229444263894</v>
      </c>
      <c r="J23" s="43">
        <f t="shared" si="8"/>
        <v>0.11339148281169831</v>
      </c>
      <c r="K23" s="42">
        <f>K18+K19+K20+K21+K22</f>
        <v>1484</v>
      </c>
      <c r="L23" s="42">
        <f>L18+L19+L20+L21+L22</f>
        <v>1467</v>
      </c>
      <c r="M23" s="44">
        <f>K23+L23</f>
        <v>2951</v>
      </c>
      <c r="N23" s="43">
        <f t="shared" si="17"/>
        <v>0.53574007220216602</v>
      </c>
      <c r="O23" s="43">
        <f t="shared" si="10"/>
        <v>0.47676308092297692</v>
      </c>
      <c r="P23" s="43">
        <f t="shared" si="11"/>
        <v>0.50470326663246112</v>
      </c>
      <c r="Q23" s="42">
        <f>Q18+Q19+Q20+Q21+Q22</f>
        <v>956</v>
      </c>
      <c r="R23" s="42">
        <f>R18+R19+R20+R21+R22</f>
        <v>1277</v>
      </c>
      <c r="S23" s="44">
        <f>Q23+R23</f>
        <v>2233</v>
      </c>
      <c r="T23" s="43">
        <f t="shared" si="21"/>
        <v>0.34512635379061374</v>
      </c>
      <c r="U23" s="43">
        <f t="shared" si="22"/>
        <v>0.41501462463438415</v>
      </c>
      <c r="V23" s="43">
        <f t="shared" si="23"/>
        <v>0.38190525055584063</v>
      </c>
      <c r="W23" s="41">
        <f>W18+W19+W20+W21+W22</f>
        <v>670</v>
      </c>
      <c r="X23" s="41">
        <f>X18+X19+X20+X21+X22</f>
        <v>925</v>
      </c>
      <c r="Y23" s="41">
        <f>W23+X23</f>
        <v>1595</v>
      </c>
      <c r="Z23" s="43">
        <f t="shared" si="18"/>
        <v>0.24187725631768953</v>
      </c>
      <c r="AA23" s="43">
        <f t="shared" si="19"/>
        <v>0.30061748456288595</v>
      </c>
      <c r="AB23" s="43">
        <f t="shared" si="20"/>
        <v>0.27278946468274329</v>
      </c>
    </row>
    <row r="24" spans="1:28" s="50" customFormat="1" ht="28.5" customHeight="1" x14ac:dyDescent="0.2">
      <c r="A24" s="69" t="s">
        <v>25</v>
      </c>
      <c r="B24" s="20">
        <f t="shared" ref="B24:C29" si="26">E24+K24+Q24</f>
        <v>34</v>
      </c>
      <c r="C24" s="20">
        <f t="shared" si="26"/>
        <v>36</v>
      </c>
      <c r="D24" s="21">
        <f t="shared" si="5"/>
        <v>70</v>
      </c>
      <c r="E24" s="100">
        <v>2</v>
      </c>
      <c r="F24" s="100">
        <v>2</v>
      </c>
      <c r="G24" s="101">
        <f t="shared" si="6"/>
        <v>4</v>
      </c>
      <c r="H24" s="102">
        <f t="shared" si="16"/>
        <v>5.8823529411764705E-2</v>
      </c>
      <c r="I24" s="102">
        <f t="shared" si="7"/>
        <v>5.5555555555555552E-2</v>
      </c>
      <c r="J24" s="102">
        <f t="shared" si="8"/>
        <v>5.7142857142857141E-2</v>
      </c>
      <c r="K24" s="100">
        <v>18</v>
      </c>
      <c r="L24" s="100">
        <v>16</v>
      </c>
      <c r="M24" s="101">
        <f t="shared" si="9"/>
        <v>34</v>
      </c>
      <c r="N24" s="102">
        <f t="shared" si="17"/>
        <v>0.52941176470588236</v>
      </c>
      <c r="O24" s="102">
        <f t="shared" si="10"/>
        <v>0.44444444444444442</v>
      </c>
      <c r="P24" s="102">
        <f t="shared" si="11"/>
        <v>0.48571428571428571</v>
      </c>
      <c r="Q24" s="100">
        <v>14</v>
      </c>
      <c r="R24" s="100">
        <v>18</v>
      </c>
      <c r="S24" s="101">
        <f t="shared" si="12"/>
        <v>32</v>
      </c>
      <c r="T24" s="102">
        <f>Q24/B24</f>
        <v>0.41176470588235292</v>
      </c>
      <c r="U24" s="102">
        <f>R24/C24</f>
        <v>0.5</v>
      </c>
      <c r="V24" s="102">
        <f>S24/D24</f>
        <v>0.45714285714285713</v>
      </c>
      <c r="W24" s="103">
        <v>9</v>
      </c>
      <c r="X24" s="103">
        <v>13</v>
      </c>
      <c r="Y24" s="104">
        <f t="shared" si="14"/>
        <v>22</v>
      </c>
      <c r="Z24" s="22">
        <f t="shared" si="18"/>
        <v>0.26470588235294118</v>
      </c>
      <c r="AA24" s="22">
        <f t="shared" si="19"/>
        <v>0.3611111111111111</v>
      </c>
      <c r="AB24" s="22">
        <f t="shared" si="20"/>
        <v>0.31428571428571428</v>
      </c>
    </row>
    <row r="25" spans="1:28" s="50" customFormat="1" ht="28.5" customHeight="1" x14ac:dyDescent="0.2">
      <c r="A25" s="58" t="s">
        <v>26</v>
      </c>
      <c r="B25" s="10">
        <f t="shared" si="26"/>
        <v>879</v>
      </c>
      <c r="C25" s="10">
        <f t="shared" si="26"/>
        <v>880</v>
      </c>
      <c r="D25" s="11">
        <f t="shared" si="5"/>
        <v>1759</v>
      </c>
      <c r="E25" s="88">
        <v>82</v>
      </c>
      <c r="F25" s="88">
        <v>77</v>
      </c>
      <c r="G25" s="89">
        <f t="shared" si="6"/>
        <v>159</v>
      </c>
      <c r="H25" s="90">
        <f t="shared" si="16"/>
        <v>9.3287827076222976E-2</v>
      </c>
      <c r="I25" s="90">
        <f t="shared" si="7"/>
        <v>8.7499999999999994E-2</v>
      </c>
      <c r="J25" s="90">
        <f t="shared" si="8"/>
        <v>9.0392268334280837E-2</v>
      </c>
      <c r="K25" s="88">
        <v>575</v>
      </c>
      <c r="L25" s="88">
        <v>529</v>
      </c>
      <c r="M25" s="89">
        <f t="shared" si="9"/>
        <v>1104</v>
      </c>
      <c r="N25" s="90">
        <f t="shared" si="17"/>
        <v>0.65415244596131972</v>
      </c>
      <c r="O25" s="90">
        <f t="shared" si="10"/>
        <v>0.60113636363636369</v>
      </c>
      <c r="P25" s="90">
        <f t="shared" si="11"/>
        <v>0.62762933484934624</v>
      </c>
      <c r="Q25" s="88">
        <v>222</v>
      </c>
      <c r="R25" s="88">
        <v>274</v>
      </c>
      <c r="S25" s="89">
        <f t="shared" si="12"/>
        <v>496</v>
      </c>
      <c r="T25" s="90">
        <f t="shared" si="21"/>
        <v>0.25255972696245732</v>
      </c>
      <c r="U25" s="90">
        <f t="shared" si="22"/>
        <v>0.31136363636363634</v>
      </c>
      <c r="V25" s="90">
        <f t="shared" si="23"/>
        <v>0.28197839681637293</v>
      </c>
      <c r="W25" s="98">
        <v>117</v>
      </c>
      <c r="X25" s="98">
        <v>156</v>
      </c>
      <c r="Y25" s="105">
        <f t="shared" si="14"/>
        <v>273</v>
      </c>
      <c r="Z25" s="12">
        <f t="shared" si="18"/>
        <v>0.13310580204778158</v>
      </c>
      <c r="AA25" s="12">
        <f t="shared" si="19"/>
        <v>0.17727272727272728</v>
      </c>
      <c r="AB25" s="12">
        <f t="shared" si="20"/>
        <v>0.15520181921546333</v>
      </c>
    </row>
    <row r="26" spans="1:28" s="50" customFormat="1" ht="28.5" customHeight="1" x14ac:dyDescent="0.2">
      <c r="A26" s="58" t="s">
        <v>27</v>
      </c>
      <c r="B26" s="10">
        <f t="shared" si="26"/>
        <v>1208</v>
      </c>
      <c r="C26" s="10">
        <f t="shared" si="26"/>
        <v>1102</v>
      </c>
      <c r="D26" s="11">
        <f t="shared" si="5"/>
        <v>2310</v>
      </c>
      <c r="E26" s="88">
        <v>122</v>
      </c>
      <c r="F26" s="88">
        <v>100</v>
      </c>
      <c r="G26" s="89">
        <f t="shared" si="6"/>
        <v>222</v>
      </c>
      <c r="H26" s="90">
        <f t="shared" si="16"/>
        <v>0.10099337748344371</v>
      </c>
      <c r="I26" s="90">
        <f t="shared" si="7"/>
        <v>9.0744101633393831E-2</v>
      </c>
      <c r="J26" s="90">
        <f t="shared" si="8"/>
        <v>9.6103896103896108E-2</v>
      </c>
      <c r="K26" s="88">
        <v>826</v>
      </c>
      <c r="L26" s="88">
        <v>685</v>
      </c>
      <c r="M26" s="89">
        <f t="shared" si="9"/>
        <v>1511</v>
      </c>
      <c r="N26" s="90">
        <f t="shared" si="17"/>
        <v>0.68377483443708609</v>
      </c>
      <c r="O26" s="90">
        <f t="shared" si="10"/>
        <v>0.6215970961887477</v>
      </c>
      <c r="P26" s="90">
        <f t="shared" si="11"/>
        <v>0.65411255411255409</v>
      </c>
      <c r="Q26" s="88">
        <v>260</v>
      </c>
      <c r="R26" s="88">
        <v>317</v>
      </c>
      <c r="S26" s="89">
        <f t="shared" si="12"/>
        <v>577</v>
      </c>
      <c r="T26" s="90">
        <f t="shared" si="21"/>
        <v>0.21523178807947019</v>
      </c>
      <c r="U26" s="90">
        <f t="shared" si="22"/>
        <v>0.28765880217785844</v>
      </c>
      <c r="V26" s="90">
        <f t="shared" si="23"/>
        <v>0.24978354978354977</v>
      </c>
      <c r="W26" s="98">
        <v>137</v>
      </c>
      <c r="X26" s="98">
        <v>176</v>
      </c>
      <c r="Y26" s="105">
        <f t="shared" si="14"/>
        <v>313</v>
      </c>
      <c r="Z26" s="12">
        <f t="shared" si="18"/>
        <v>0.11341059602649006</v>
      </c>
      <c r="AA26" s="12">
        <f t="shared" si="19"/>
        <v>0.15970961887477314</v>
      </c>
      <c r="AB26" s="12">
        <f t="shared" si="20"/>
        <v>0.13549783549783551</v>
      </c>
    </row>
    <row r="27" spans="1:28" s="50" customFormat="1" ht="28.5" customHeight="1" x14ac:dyDescent="0.2">
      <c r="A27" s="58" t="s">
        <v>28</v>
      </c>
      <c r="B27" s="10">
        <f t="shared" si="26"/>
        <v>1503</v>
      </c>
      <c r="C27" s="10">
        <f t="shared" si="26"/>
        <v>1443</v>
      </c>
      <c r="D27" s="11">
        <f t="shared" si="5"/>
        <v>2946</v>
      </c>
      <c r="E27" s="88">
        <v>188</v>
      </c>
      <c r="F27" s="88">
        <v>177</v>
      </c>
      <c r="G27" s="89">
        <f t="shared" si="6"/>
        <v>365</v>
      </c>
      <c r="H27" s="90">
        <f t="shared" si="16"/>
        <v>0.12508316699933467</v>
      </c>
      <c r="I27" s="90">
        <f t="shared" si="7"/>
        <v>0.12266112266112267</v>
      </c>
      <c r="J27" s="90">
        <f t="shared" si="8"/>
        <v>0.12389680923285812</v>
      </c>
      <c r="K27" s="88">
        <v>993</v>
      </c>
      <c r="L27" s="88">
        <v>879</v>
      </c>
      <c r="M27" s="89">
        <f t="shared" si="9"/>
        <v>1872</v>
      </c>
      <c r="N27" s="90">
        <f t="shared" si="17"/>
        <v>0.66067864271457089</v>
      </c>
      <c r="O27" s="90">
        <f t="shared" si="10"/>
        <v>0.60914760914760913</v>
      </c>
      <c r="P27" s="90">
        <f t="shared" si="11"/>
        <v>0.63543788187372707</v>
      </c>
      <c r="Q27" s="88">
        <v>322</v>
      </c>
      <c r="R27" s="88">
        <v>387</v>
      </c>
      <c r="S27" s="89">
        <f t="shared" si="12"/>
        <v>709</v>
      </c>
      <c r="T27" s="90">
        <f t="shared" si="21"/>
        <v>0.21423819028609448</v>
      </c>
      <c r="U27" s="90">
        <f t="shared" si="22"/>
        <v>0.26819126819126821</v>
      </c>
      <c r="V27" s="90">
        <f t="shared" si="23"/>
        <v>0.24066530889341481</v>
      </c>
      <c r="W27" s="98">
        <v>179</v>
      </c>
      <c r="X27" s="98">
        <v>228</v>
      </c>
      <c r="Y27" s="105">
        <f t="shared" si="14"/>
        <v>407</v>
      </c>
      <c r="Z27" s="12">
        <f t="shared" si="18"/>
        <v>0.11909514304723885</v>
      </c>
      <c r="AA27" s="12">
        <f t="shared" si="19"/>
        <v>0.15800415800415801</v>
      </c>
      <c r="AB27" s="12">
        <f t="shared" si="20"/>
        <v>0.13815342837746097</v>
      </c>
    </row>
    <row r="28" spans="1:28" s="50" customFormat="1" ht="28.5" customHeight="1" x14ac:dyDescent="0.2">
      <c r="A28" s="58" t="s">
        <v>29</v>
      </c>
      <c r="B28" s="10">
        <f t="shared" si="26"/>
        <v>1170</v>
      </c>
      <c r="C28" s="10">
        <f t="shared" si="26"/>
        <v>847</v>
      </c>
      <c r="D28" s="11">
        <f t="shared" si="5"/>
        <v>2017</v>
      </c>
      <c r="E28" s="88">
        <v>75</v>
      </c>
      <c r="F28" s="88">
        <v>85</v>
      </c>
      <c r="G28" s="89">
        <f t="shared" si="6"/>
        <v>160</v>
      </c>
      <c r="H28" s="90">
        <f t="shared" si="16"/>
        <v>6.4102564102564097E-2</v>
      </c>
      <c r="I28" s="90">
        <f t="shared" si="7"/>
        <v>0.10035419126328217</v>
      </c>
      <c r="J28" s="90">
        <f t="shared" si="8"/>
        <v>7.932573128408528E-2</v>
      </c>
      <c r="K28" s="88">
        <v>918</v>
      </c>
      <c r="L28" s="88">
        <v>529</v>
      </c>
      <c r="M28" s="89">
        <f t="shared" si="9"/>
        <v>1447</v>
      </c>
      <c r="N28" s="90">
        <f t="shared" si="17"/>
        <v>0.7846153846153846</v>
      </c>
      <c r="O28" s="90">
        <f t="shared" si="10"/>
        <v>0.62455726092089725</v>
      </c>
      <c r="P28" s="90">
        <f t="shared" si="11"/>
        <v>0.71740208230044622</v>
      </c>
      <c r="Q28" s="88">
        <v>177</v>
      </c>
      <c r="R28" s="88">
        <v>233</v>
      </c>
      <c r="S28" s="89">
        <f t="shared" si="12"/>
        <v>410</v>
      </c>
      <c r="T28" s="90">
        <f t="shared" si="21"/>
        <v>0.15128205128205127</v>
      </c>
      <c r="U28" s="90">
        <f t="shared" si="22"/>
        <v>0.27508854781582054</v>
      </c>
      <c r="V28" s="90">
        <f t="shared" si="23"/>
        <v>0.20327218641546851</v>
      </c>
      <c r="W28" s="98">
        <v>104</v>
      </c>
      <c r="X28" s="98">
        <v>150</v>
      </c>
      <c r="Y28" s="105">
        <f t="shared" si="14"/>
        <v>254</v>
      </c>
      <c r="Z28" s="12">
        <f t="shared" si="18"/>
        <v>8.8888888888888892E-2</v>
      </c>
      <c r="AA28" s="12">
        <f t="shared" si="19"/>
        <v>0.17709563164108619</v>
      </c>
      <c r="AB28" s="12">
        <f t="shared" si="20"/>
        <v>0.12592959841348536</v>
      </c>
    </row>
    <row r="29" spans="1:28" s="50" customFormat="1" ht="28.5" customHeight="1" x14ac:dyDescent="0.2">
      <c r="A29" s="59" t="s">
        <v>30</v>
      </c>
      <c r="B29" s="26">
        <f t="shared" si="26"/>
        <v>289</v>
      </c>
      <c r="C29" s="26">
        <f t="shared" si="26"/>
        <v>275</v>
      </c>
      <c r="D29" s="27">
        <f t="shared" si="5"/>
        <v>564</v>
      </c>
      <c r="E29" s="109">
        <v>54</v>
      </c>
      <c r="F29" s="109">
        <v>56</v>
      </c>
      <c r="G29" s="110">
        <f t="shared" si="6"/>
        <v>110</v>
      </c>
      <c r="H29" s="111">
        <f t="shared" si="16"/>
        <v>0.18685121107266436</v>
      </c>
      <c r="I29" s="111">
        <f t="shared" si="7"/>
        <v>0.20363636363636364</v>
      </c>
      <c r="J29" s="111">
        <f t="shared" si="8"/>
        <v>0.19503546099290781</v>
      </c>
      <c r="K29" s="109">
        <v>195</v>
      </c>
      <c r="L29" s="109">
        <v>174</v>
      </c>
      <c r="M29" s="110">
        <f t="shared" si="9"/>
        <v>369</v>
      </c>
      <c r="N29" s="111">
        <f t="shared" si="17"/>
        <v>0.67474048442906576</v>
      </c>
      <c r="O29" s="111">
        <f t="shared" si="10"/>
        <v>0.63272727272727269</v>
      </c>
      <c r="P29" s="111">
        <f t="shared" si="11"/>
        <v>0.6542553191489362</v>
      </c>
      <c r="Q29" s="109">
        <v>40</v>
      </c>
      <c r="R29" s="109">
        <v>45</v>
      </c>
      <c r="S29" s="110">
        <f t="shared" si="12"/>
        <v>85</v>
      </c>
      <c r="T29" s="111">
        <f t="shared" si="21"/>
        <v>0.13840830449826991</v>
      </c>
      <c r="U29" s="111">
        <f t="shared" si="22"/>
        <v>0.16363636363636364</v>
      </c>
      <c r="V29" s="111">
        <f t="shared" si="23"/>
        <v>0.15070921985815602</v>
      </c>
      <c r="W29" s="99">
        <v>18</v>
      </c>
      <c r="X29" s="99">
        <v>21</v>
      </c>
      <c r="Y29" s="108">
        <f t="shared" si="14"/>
        <v>39</v>
      </c>
      <c r="Z29" s="28">
        <f t="shared" si="18"/>
        <v>6.228373702422145E-2</v>
      </c>
      <c r="AA29" s="28">
        <f t="shared" si="19"/>
        <v>7.636363636363637E-2</v>
      </c>
      <c r="AB29" s="28">
        <f t="shared" si="20"/>
        <v>6.9148936170212769E-2</v>
      </c>
    </row>
    <row r="30" spans="1:28" s="50" customFormat="1" ht="28.5" customHeight="1" x14ac:dyDescent="0.2">
      <c r="A30" s="68" t="s">
        <v>97</v>
      </c>
      <c r="B30" s="42">
        <f>B24+B25+B26+B27+B28+B29</f>
        <v>5083</v>
      </c>
      <c r="C30" s="42">
        <f>C24+C25+C26+C27+C28+C29</f>
        <v>4583</v>
      </c>
      <c r="D30" s="42">
        <f t="shared" si="5"/>
        <v>9666</v>
      </c>
      <c r="E30" s="42">
        <f>E24+E25+E26+E27+E28+E29</f>
        <v>523</v>
      </c>
      <c r="F30" s="42">
        <f>F24+F25+F26+F27+F28+F29</f>
        <v>497</v>
      </c>
      <c r="G30" s="42">
        <f>E30+F30</f>
        <v>1020</v>
      </c>
      <c r="H30" s="43">
        <f t="shared" si="16"/>
        <v>0.10289199291756837</v>
      </c>
      <c r="I30" s="43">
        <f t="shared" si="7"/>
        <v>0.10844425049094479</v>
      </c>
      <c r="J30" s="43">
        <f t="shared" si="8"/>
        <v>0.10552451893234016</v>
      </c>
      <c r="K30" s="42">
        <f>K24+K25+K26+K27+K28+K29</f>
        <v>3525</v>
      </c>
      <c r="L30" s="42">
        <f>L24+L25+L26+L27+L28+L29</f>
        <v>2812</v>
      </c>
      <c r="M30" s="42">
        <f>K30+L30</f>
        <v>6337</v>
      </c>
      <c r="N30" s="43">
        <f t="shared" si="17"/>
        <v>0.69348809758016916</v>
      </c>
      <c r="O30" s="43">
        <f t="shared" si="10"/>
        <v>0.61357189613790097</v>
      </c>
      <c r="P30" s="43">
        <f t="shared" si="11"/>
        <v>0.65559693771984273</v>
      </c>
      <c r="Q30" s="42">
        <f>Q24+Q25+Q26+Q27+Q28+Q29</f>
        <v>1035</v>
      </c>
      <c r="R30" s="42">
        <f>R24+R25+R26+R27+R28+R29</f>
        <v>1274</v>
      </c>
      <c r="S30" s="42">
        <f>Q30+R30</f>
        <v>2309</v>
      </c>
      <c r="T30" s="43">
        <f t="shared" si="21"/>
        <v>0.20361990950226244</v>
      </c>
      <c r="U30" s="43">
        <f t="shared" si="22"/>
        <v>0.27798385337115428</v>
      </c>
      <c r="V30" s="43">
        <f t="shared" si="23"/>
        <v>0.23887854334781708</v>
      </c>
      <c r="W30" s="41">
        <f>W24+W25+W26+W27+W28+W29</f>
        <v>564</v>
      </c>
      <c r="X30" s="41">
        <f>X24+X25+X26+X27+X28+X29</f>
        <v>744</v>
      </c>
      <c r="Y30" s="41">
        <f>W30+X30</f>
        <v>1308</v>
      </c>
      <c r="Z30" s="43">
        <f t="shared" si="18"/>
        <v>0.11095809561282707</v>
      </c>
      <c r="AA30" s="43">
        <f t="shared" si="19"/>
        <v>0.16233907920576041</v>
      </c>
      <c r="AB30" s="43">
        <f t="shared" si="20"/>
        <v>0.13531967721911856</v>
      </c>
    </row>
    <row r="31" spans="1:28" s="50" customFormat="1" ht="28.5" customHeight="1" x14ac:dyDescent="0.2">
      <c r="A31" s="61" t="s">
        <v>31</v>
      </c>
      <c r="B31" s="20">
        <f>E31+K31+Q31</f>
        <v>796</v>
      </c>
      <c r="C31" s="20">
        <f t="shared" ref="B31:C43" si="27">F31+L31+R31</f>
        <v>924</v>
      </c>
      <c r="D31" s="21">
        <f t="shared" si="5"/>
        <v>1720</v>
      </c>
      <c r="E31" s="112">
        <v>49</v>
      </c>
      <c r="F31" s="112">
        <v>56</v>
      </c>
      <c r="G31" s="101">
        <f t="shared" si="6"/>
        <v>105</v>
      </c>
      <c r="H31" s="113">
        <f t="shared" si="16"/>
        <v>6.1557788944723621E-2</v>
      </c>
      <c r="I31" s="113">
        <f t="shared" si="7"/>
        <v>6.0606060606060608E-2</v>
      </c>
      <c r="J31" s="113">
        <f t="shared" si="8"/>
        <v>6.1046511627906974E-2</v>
      </c>
      <c r="K31" s="112">
        <v>417</v>
      </c>
      <c r="L31" s="112">
        <v>417</v>
      </c>
      <c r="M31" s="101">
        <f t="shared" si="9"/>
        <v>834</v>
      </c>
      <c r="N31" s="113">
        <f t="shared" si="17"/>
        <v>0.52386934673366836</v>
      </c>
      <c r="O31" s="113">
        <f t="shared" si="10"/>
        <v>0.45129870129870131</v>
      </c>
      <c r="P31" s="113">
        <f t="shared" si="11"/>
        <v>0.48488372093023258</v>
      </c>
      <c r="Q31" s="114">
        <v>330</v>
      </c>
      <c r="R31" s="114">
        <v>451</v>
      </c>
      <c r="S31" s="115">
        <f t="shared" si="12"/>
        <v>781</v>
      </c>
      <c r="T31" s="113">
        <f t="shared" ref="T31:V32" si="28">Q31/B31</f>
        <v>0.41457286432160806</v>
      </c>
      <c r="U31" s="113">
        <f t="shared" si="28"/>
        <v>0.48809523809523808</v>
      </c>
      <c r="V31" s="113">
        <f t="shared" si="28"/>
        <v>0.45406976744186045</v>
      </c>
      <c r="W31" s="114">
        <v>207</v>
      </c>
      <c r="X31" s="114">
        <v>298</v>
      </c>
      <c r="Y31" s="115">
        <f t="shared" si="14"/>
        <v>505</v>
      </c>
      <c r="Z31" s="33">
        <f t="shared" si="18"/>
        <v>0.2600502512562814</v>
      </c>
      <c r="AA31" s="33">
        <f t="shared" si="19"/>
        <v>0.32251082251082253</v>
      </c>
      <c r="AB31" s="33">
        <f t="shared" si="20"/>
        <v>0.29360465116279072</v>
      </c>
    </row>
    <row r="32" spans="1:28" s="50" customFormat="1" ht="28.5" customHeight="1" x14ac:dyDescent="0.2">
      <c r="A32" s="62" t="s">
        <v>32</v>
      </c>
      <c r="B32" s="34">
        <f t="shared" si="27"/>
        <v>30</v>
      </c>
      <c r="C32" s="34">
        <f t="shared" si="27"/>
        <v>45</v>
      </c>
      <c r="D32" s="35">
        <f t="shared" si="5"/>
        <v>75</v>
      </c>
      <c r="E32" s="116">
        <v>5</v>
      </c>
      <c r="F32" s="117">
        <v>4</v>
      </c>
      <c r="G32" s="118">
        <f t="shared" si="6"/>
        <v>9</v>
      </c>
      <c r="H32" s="119">
        <f t="shared" si="16"/>
        <v>0.16666666666666666</v>
      </c>
      <c r="I32" s="119">
        <f t="shared" si="7"/>
        <v>8.8888888888888892E-2</v>
      </c>
      <c r="J32" s="119">
        <f t="shared" si="8"/>
        <v>0.12</v>
      </c>
      <c r="K32" s="117">
        <v>11</v>
      </c>
      <c r="L32" s="117">
        <v>15</v>
      </c>
      <c r="M32" s="118">
        <f t="shared" si="9"/>
        <v>26</v>
      </c>
      <c r="N32" s="119">
        <f t="shared" si="17"/>
        <v>0.36666666666666664</v>
      </c>
      <c r="O32" s="119">
        <f t="shared" si="10"/>
        <v>0.33333333333333331</v>
      </c>
      <c r="P32" s="119">
        <f t="shared" si="11"/>
        <v>0.34666666666666668</v>
      </c>
      <c r="Q32" s="120">
        <v>14</v>
      </c>
      <c r="R32" s="120">
        <v>26</v>
      </c>
      <c r="S32" s="121">
        <f t="shared" si="12"/>
        <v>40</v>
      </c>
      <c r="T32" s="119">
        <f t="shared" si="28"/>
        <v>0.46666666666666667</v>
      </c>
      <c r="U32" s="119">
        <f t="shared" si="28"/>
        <v>0.57777777777777772</v>
      </c>
      <c r="V32" s="119">
        <f t="shared" si="28"/>
        <v>0.53333333333333333</v>
      </c>
      <c r="W32" s="120">
        <v>8</v>
      </c>
      <c r="X32" s="120">
        <v>20</v>
      </c>
      <c r="Y32" s="121">
        <f t="shared" si="14"/>
        <v>28</v>
      </c>
      <c r="Z32" s="36">
        <f t="shared" si="18"/>
        <v>0.26666666666666666</v>
      </c>
      <c r="AA32" s="36">
        <f t="shared" si="19"/>
        <v>0.44444444444444442</v>
      </c>
      <c r="AB32" s="36">
        <f t="shared" si="20"/>
        <v>0.37333333333333335</v>
      </c>
    </row>
    <row r="33" spans="1:28" s="50" customFormat="1" ht="28.5" customHeight="1" x14ac:dyDescent="0.2">
      <c r="A33" s="60" t="s">
        <v>111</v>
      </c>
      <c r="B33" s="29">
        <f t="shared" si="27"/>
        <v>616</v>
      </c>
      <c r="C33" s="29">
        <f t="shared" si="27"/>
        <v>577</v>
      </c>
      <c r="D33" s="30">
        <f t="shared" si="5"/>
        <v>1193</v>
      </c>
      <c r="E33" s="122">
        <v>73</v>
      </c>
      <c r="F33" s="122">
        <v>71</v>
      </c>
      <c r="G33" s="123">
        <f t="shared" si="6"/>
        <v>144</v>
      </c>
      <c r="H33" s="124">
        <v>7.3349633251833746E-2</v>
      </c>
      <c r="I33" s="124">
        <v>4.5317220543806644E-2</v>
      </c>
      <c r="J33" s="124">
        <v>6.0810810810810814E-2</v>
      </c>
      <c r="K33" s="122">
        <v>456</v>
      </c>
      <c r="L33" s="122">
        <v>389</v>
      </c>
      <c r="M33" s="123">
        <f t="shared" si="9"/>
        <v>845</v>
      </c>
      <c r="N33" s="124">
        <v>0.75550122249388751</v>
      </c>
      <c r="O33" s="124">
        <v>0.66163141993957708</v>
      </c>
      <c r="P33" s="124">
        <v>0.71351351351351355</v>
      </c>
      <c r="Q33" s="103">
        <v>87</v>
      </c>
      <c r="R33" s="103">
        <v>117</v>
      </c>
      <c r="S33" s="104">
        <f t="shared" si="12"/>
        <v>204</v>
      </c>
      <c r="T33" s="124">
        <v>0.17114914425427874</v>
      </c>
      <c r="U33" s="124">
        <v>0.29305135951661632</v>
      </c>
      <c r="V33" s="124">
        <v>0.22567567567567567</v>
      </c>
      <c r="W33" s="103">
        <v>39</v>
      </c>
      <c r="X33" s="103">
        <v>60</v>
      </c>
      <c r="Y33" s="104">
        <f t="shared" si="14"/>
        <v>99</v>
      </c>
      <c r="Z33" s="31">
        <f t="shared" si="18"/>
        <v>6.3311688311688305E-2</v>
      </c>
      <c r="AA33" s="31">
        <f t="shared" si="19"/>
        <v>0.10398613518197573</v>
      </c>
      <c r="AB33" s="31">
        <f t="shared" si="20"/>
        <v>8.298407376362113E-2</v>
      </c>
    </row>
    <row r="34" spans="1:28" s="50" customFormat="1" ht="28.5" customHeight="1" x14ac:dyDescent="0.2">
      <c r="A34" s="58" t="s">
        <v>112</v>
      </c>
      <c r="B34" s="10">
        <f t="shared" si="27"/>
        <v>798</v>
      </c>
      <c r="C34" s="10">
        <f t="shared" si="27"/>
        <v>768</v>
      </c>
      <c r="D34" s="11">
        <f t="shared" si="5"/>
        <v>1566</v>
      </c>
      <c r="E34" s="88">
        <v>104</v>
      </c>
      <c r="F34" s="88">
        <v>102</v>
      </c>
      <c r="G34" s="89">
        <f>E34+F34</f>
        <v>206</v>
      </c>
      <c r="H34" s="90">
        <f t="shared" ref="H34:H38" si="29">E34/B34</f>
        <v>0.13032581453634084</v>
      </c>
      <c r="I34" s="90">
        <f t="shared" si="7"/>
        <v>0.1328125</v>
      </c>
      <c r="J34" s="90">
        <f t="shared" ref="J34:J38" si="30">G34/D34</f>
        <v>0.13154533844189017</v>
      </c>
      <c r="K34" s="88">
        <v>520</v>
      </c>
      <c r="L34" s="88">
        <v>482</v>
      </c>
      <c r="M34" s="89">
        <f t="shared" si="9"/>
        <v>1002</v>
      </c>
      <c r="N34" s="90">
        <f t="shared" ref="N34:N38" si="31">K34/B34</f>
        <v>0.65162907268170422</v>
      </c>
      <c r="O34" s="90">
        <f t="shared" si="10"/>
        <v>0.62760416666666663</v>
      </c>
      <c r="P34" s="90">
        <f t="shared" si="11"/>
        <v>0.63984674329501912</v>
      </c>
      <c r="Q34" s="98">
        <v>174</v>
      </c>
      <c r="R34" s="98">
        <v>184</v>
      </c>
      <c r="S34" s="105">
        <f t="shared" si="12"/>
        <v>358</v>
      </c>
      <c r="T34" s="90">
        <f t="shared" si="21"/>
        <v>0.21804511278195488</v>
      </c>
      <c r="U34" s="90">
        <f t="shared" si="22"/>
        <v>0.23958333333333334</v>
      </c>
      <c r="V34" s="90">
        <f t="shared" si="23"/>
        <v>0.22860791826309068</v>
      </c>
      <c r="W34" s="98">
        <v>86</v>
      </c>
      <c r="X34" s="98">
        <v>111</v>
      </c>
      <c r="Y34" s="105">
        <f t="shared" si="14"/>
        <v>197</v>
      </c>
      <c r="Z34" s="12">
        <f t="shared" si="18"/>
        <v>0.10776942355889724</v>
      </c>
      <c r="AA34" s="12">
        <f t="shared" si="19"/>
        <v>0.14453125</v>
      </c>
      <c r="AB34" s="12">
        <f t="shared" si="20"/>
        <v>0.12579821200510855</v>
      </c>
    </row>
    <row r="35" spans="1:28" s="50" customFormat="1" ht="28.5" customHeight="1" x14ac:dyDescent="0.2">
      <c r="A35" s="58" t="s">
        <v>113</v>
      </c>
      <c r="B35" s="10">
        <f t="shared" si="27"/>
        <v>744</v>
      </c>
      <c r="C35" s="10">
        <f t="shared" si="27"/>
        <v>673</v>
      </c>
      <c r="D35" s="11">
        <f t="shared" si="5"/>
        <v>1417</v>
      </c>
      <c r="E35" s="88">
        <v>115</v>
      </c>
      <c r="F35" s="88">
        <v>107</v>
      </c>
      <c r="G35" s="89">
        <f t="shared" si="6"/>
        <v>222</v>
      </c>
      <c r="H35" s="90">
        <f t="shared" si="29"/>
        <v>0.15456989247311828</v>
      </c>
      <c r="I35" s="90">
        <f t="shared" si="7"/>
        <v>0.15898959881129271</v>
      </c>
      <c r="J35" s="90">
        <f t="shared" si="30"/>
        <v>0.15666901905434016</v>
      </c>
      <c r="K35" s="88">
        <v>510</v>
      </c>
      <c r="L35" s="88">
        <v>426</v>
      </c>
      <c r="M35" s="89">
        <f t="shared" si="9"/>
        <v>936</v>
      </c>
      <c r="N35" s="90">
        <f t="shared" si="31"/>
        <v>0.68548387096774188</v>
      </c>
      <c r="O35" s="90">
        <f t="shared" si="10"/>
        <v>0.63298662704309061</v>
      </c>
      <c r="P35" s="90">
        <f t="shared" si="11"/>
        <v>0.66055045871559637</v>
      </c>
      <c r="Q35" s="98">
        <v>119</v>
      </c>
      <c r="R35" s="98">
        <v>140</v>
      </c>
      <c r="S35" s="105">
        <f t="shared" si="12"/>
        <v>259</v>
      </c>
      <c r="T35" s="90">
        <f t="shared" si="21"/>
        <v>0.15994623655913978</v>
      </c>
      <c r="U35" s="90">
        <f t="shared" si="22"/>
        <v>0.20802377414561665</v>
      </c>
      <c r="V35" s="90">
        <f t="shared" si="23"/>
        <v>0.18278052223006352</v>
      </c>
      <c r="W35" s="98">
        <v>59</v>
      </c>
      <c r="X35" s="98">
        <v>84</v>
      </c>
      <c r="Y35" s="105">
        <f t="shared" si="14"/>
        <v>143</v>
      </c>
      <c r="Z35" s="12">
        <f t="shared" si="18"/>
        <v>7.9301075268817203E-2</v>
      </c>
      <c r="AA35" s="12">
        <f t="shared" si="19"/>
        <v>0.12481426448736999</v>
      </c>
      <c r="AB35" s="12">
        <f t="shared" si="20"/>
        <v>0.10091743119266056</v>
      </c>
    </row>
    <row r="36" spans="1:28" s="50" customFormat="1" ht="28.5" customHeight="1" x14ac:dyDescent="0.2">
      <c r="A36" s="58" t="s">
        <v>114</v>
      </c>
      <c r="B36" s="10">
        <f t="shared" si="27"/>
        <v>845</v>
      </c>
      <c r="C36" s="10">
        <f t="shared" si="27"/>
        <v>935</v>
      </c>
      <c r="D36" s="11">
        <f t="shared" si="5"/>
        <v>1780</v>
      </c>
      <c r="E36" s="88">
        <v>74</v>
      </c>
      <c r="F36" s="88">
        <v>72</v>
      </c>
      <c r="G36" s="89">
        <f t="shared" si="6"/>
        <v>146</v>
      </c>
      <c r="H36" s="90">
        <f t="shared" si="29"/>
        <v>8.7573964497041426E-2</v>
      </c>
      <c r="I36" s="90">
        <f t="shared" si="7"/>
        <v>7.7005347593582893E-2</v>
      </c>
      <c r="J36" s="90">
        <f t="shared" si="30"/>
        <v>8.202247191011236E-2</v>
      </c>
      <c r="K36" s="88">
        <v>584</v>
      </c>
      <c r="L36" s="88">
        <v>613</v>
      </c>
      <c r="M36" s="89">
        <f t="shared" si="9"/>
        <v>1197</v>
      </c>
      <c r="N36" s="90">
        <f t="shared" si="31"/>
        <v>0.69112426035502961</v>
      </c>
      <c r="O36" s="90">
        <f t="shared" si="10"/>
        <v>0.65561497326203211</v>
      </c>
      <c r="P36" s="90">
        <f t="shared" si="11"/>
        <v>0.67247191011235952</v>
      </c>
      <c r="Q36" s="98">
        <v>187</v>
      </c>
      <c r="R36" s="98">
        <v>250</v>
      </c>
      <c r="S36" s="105">
        <f t="shared" si="12"/>
        <v>437</v>
      </c>
      <c r="T36" s="90">
        <f t="shared" si="21"/>
        <v>0.22130177514792898</v>
      </c>
      <c r="U36" s="90">
        <f t="shared" si="22"/>
        <v>0.26737967914438504</v>
      </c>
      <c r="V36" s="90">
        <f t="shared" si="23"/>
        <v>0.2455056179775281</v>
      </c>
      <c r="W36" s="98">
        <v>84</v>
      </c>
      <c r="X36" s="98">
        <v>120</v>
      </c>
      <c r="Y36" s="105">
        <f t="shared" si="14"/>
        <v>204</v>
      </c>
      <c r="Z36" s="12">
        <f t="shared" si="18"/>
        <v>9.9408284023668636E-2</v>
      </c>
      <c r="AA36" s="12">
        <f t="shared" si="19"/>
        <v>0.12834224598930483</v>
      </c>
      <c r="AB36" s="12">
        <f t="shared" si="20"/>
        <v>0.1146067415730337</v>
      </c>
    </row>
    <row r="37" spans="1:28" s="50" customFormat="1" ht="28.5" customHeight="1" x14ac:dyDescent="0.2">
      <c r="A37" s="67" t="s">
        <v>115</v>
      </c>
      <c r="B37" s="13">
        <f t="shared" si="27"/>
        <v>842</v>
      </c>
      <c r="C37" s="13">
        <f t="shared" si="27"/>
        <v>867</v>
      </c>
      <c r="D37" s="14">
        <f t="shared" si="5"/>
        <v>1709</v>
      </c>
      <c r="E37" s="91">
        <v>150</v>
      </c>
      <c r="F37" s="91">
        <v>157</v>
      </c>
      <c r="G37" s="92">
        <f t="shared" si="6"/>
        <v>307</v>
      </c>
      <c r="H37" s="93">
        <f t="shared" si="29"/>
        <v>0.17814726840855108</v>
      </c>
      <c r="I37" s="93">
        <f t="shared" si="7"/>
        <v>0.18108419838523646</v>
      </c>
      <c r="J37" s="93">
        <f t="shared" si="30"/>
        <v>0.17963721474546518</v>
      </c>
      <c r="K37" s="91">
        <v>596</v>
      </c>
      <c r="L37" s="91">
        <v>599</v>
      </c>
      <c r="M37" s="92">
        <f t="shared" si="9"/>
        <v>1195</v>
      </c>
      <c r="N37" s="93">
        <f t="shared" si="31"/>
        <v>0.70783847980997627</v>
      </c>
      <c r="O37" s="93">
        <f t="shared" si="10"/>
        <v>0.6908881199538639</v>
      </c>
      <c r="P37" s="93">
        <f t="shared" si="11"/>
        <v>0.69923932124049148</v>
      </c>
      <c r="Q37" s="99">
        <v>96</v>
      </c>
      <c r="R37" s="99">
        <v>111</v>
      </c>
      <c r="S37" s="108">
        <f t="shared" si="12"/>
        <v>207</v>
      </c>
      <c r="T37" s="93">
        <f t="shared" si="21"/>
        <v>0.11401425178147269</v>
      </c>
      <c r="U37" s="93">
        <f t="shared" si="22"/>
        <v>0.12802768166089964</v>
      </c>
      <c r="V37" s="93">
        <f t="shared" si="23"/>
        <v>0.12112346401404329</v>
      </c>
      <c r="W37" s="99">
        <v>37</v>
      </c>
      <c r="X37" s="99">
        <v>46</v>
      </c>
      <c r="Y37" s="108">
        <f t="shared" si="14"/>
        <v>83</v>
      </c>
      <c r="Z37" s="15">
        <f t="shared" si="18"/>
        <v>4.3942992874109264E-2</v>
      </c>
      <c r="AA37" s="15">
        <f t="shared" si="19"/>
        <v>5.3056516724336797E-2</v>
      </c>
      <c r="AB37" s="15">
        <f t="shared" si="20"/>
        <v>4.8566413107080167E-2</v>
      </c>
    </row>
    <row r="38" spans="1:28" s="50" customFormat="1" ht="28.5" customHeight="1" x14ac:dyDescent="0.2">
      <c r="A38" s="68" t="s">
        <v>116</v>
      </c>
      <c r="B38" s="48">
        <f>B32+B33+B34+B35+B36+B37</f>
        <v>3875</v>
      </c>
      <c r="C38" s="48">
        <f>C32+C33+C34+C35+C36+C37</f>
        <v>3865</v>
      </c>
      <c r="D38" s="42">
        <f>B38+C38</f>
        <v>7740</v>
      </c>
      <c r="E38" s="42">
        <f>E32+E33+E34+E35+E36+E37</f>
        <v>521</v>
      </c>
      <c r="F38" s="42">
        <f>F32+F33+F34+F35+F36+F37</f>
        <v>513</v>
      </c>
      <c r="G38" s="42">
        <f>E38+F38</f>
        <v>1034</v>
      </c>
      <c r="H38" s="43">
        <f t="shared" si="29"/>
        <v>0.1344516129032258</v>
      </c>
      <c r="I38" s="43">
        <f t="shared" si="7"/>
        <v>0.13272962483829237</v>
      </c>
      <c r="J38" s="43">
        <f t="shared" si="30"/>
        <v>0.13359173126614987</v>
      </c>
      <c r="K38" s="42">
        <f>K32+K33+K34+K35+K36+K37</f>
        <v>2677</v>
      </c>
      <c r="L38" s="42">
        <f>L32+L33+L34+L35+L36+L37</f>
        <v>2524</v>
      </c>
      <c r="M38" s="42">
        <f>K38+L38</f>
        <v>5201</v>
      </c>
      <c r="N38" s="43">
        <f t="shared" si="31"/>
        <v>0.69083870967741934</v>
      </c>
      <c r="O38" s="43">
        <f t="shared" si="10"/>
        <v>0.65304010349288488</v>
      </c>
      <c r="P38" s="43">
        <f t="shared" si="11"/>
        <v>0.67196382428940571</v>
      </c>
      <c r="Q38" s="42">
        <f>Q32+Q33+Q34+Q35+Q36+Q37</f>
        <v>677</v>
      </c>
      <c r="R38" s="42">
        <f>R32+R33+R34+R35+R36+R37</f>
        <v>828</v>
      </c>
      <c r="S38" s="42">
        <f>Q38+R38</f>
        <v>1505</v>
      </c>
      <c r="T38" s="43">
        <f t="shared" si="21"/>
        <v>0.17470967741935484</v>
      </c>
      <c r="U38" s="43">
        <f t="shared" si="22"/>
        <v>0.21423027166882277</v>
      </c>
      <c r="V38" s="43">
        <f t="shared" si="23"/>
        <v>0.19444444444444445</v>
      </c>
      <c r="W38" s="41">
        <f>W32+W33+W34+W35+W36+W37</f>
        <v>313</v>
      </c>
      <c r="X38" s="41">
        <f>X32+X33+X34+X35+X36+X37</f>
        <v>441</v>
      </c>
      <c r="Y38" s="41">
        <f>W38+X38</f>
        <v>754</v>
      </c>
      <c r="Z38" s="43">
        <f t="shared" si="18"/>
        <v>8.0774193548387094E-2</v>
      </c>
      <c r="AA38" s="43">
        <f t="shared" si="19"/>
        <v>0.11410090556274256</v>
      </c>
      <c r="AB38" s="43">
        <f t="shared" si="20"/>
        <v>9.7416020671834622E-2</v>
      </c>
    </row>
    <row r="39" spans="1:28" s="50" customFormat="1" ht="28.5" customHeight="1" x14ac:dyDescent="0.2">
      <c r="A39" s="61" t="s">
        <v>33</v>
      </c>
      <c r="B39" s="20">
        <f t="shared" si="27"/>
        <v>28</v>
      </c>
      <c r="C39" s="20">
        <f t="shared" si="27"/>
        <v>25</v>
      </c>
      <c r="D39" s="21">
        <f t="shared" si="5"/>
        <v>53</v>
      </c>
      <c r="E39" s="112">
        <v>7</v>
      </c>
      <c r="F39" s="112">
        <v>3</v>
      </c>
      <c r="G39" s="101">
        <f t="shared" si="6"/>
        <v>10</v>
      </c>
      <c r="H39" s="113">
        <f>E39/B39</f>
        <v>0.25</v>
      </c>
      <c r="I39" s="113">
        <f t="shared" si="7"/>
        <v>0.12</v>
      </c>
      <c r="J39" s="113">
        <f t="shared" si="8"/>
        <v>0.18867924528301888</v>
      </c>
      <c r="K39" s="112">
        <v>11</v>
      </c>
      <c r="L39" s="112">
        <v>10</v>
      </c>
      <c r="M39" s="101">
        <f t="shared" si="9"/>
        <v>21</v>
      </c>
      <c r="N39" s="113">
        <f t="shared" si="17"/>
        <v>0.39285714285714285</v>
      </c>
      <c r="O39" s="113">
        <f t="shared" si="10"/>
        <v>0.4</v>
      </c>
      <c r="P39" s="113">
        <f t="shared" si="11"/>
        <v>0.39622641509433965</v>
      </c>
      <c r="Q39" s="112">
        <v>10</v>
      </c>
      <c r="R39" s="112">
        <v>12</v>
      </c>
      <c r="S39" s="101">
        <f t="shared" si="12"/>
        <v>22</v>
      </c>
      <c r="T39" s="113">
        <f t="shared" si="21"/>
        <v>0.35714285714285715</v>
      </c>
      <c r="U39" s="113">
        <f t="shared" si="22"/>
        <v>0.48</v>
      </c>
      <c r="V39" s="113">
        <f t="shared" si="23"/>
        <v>0.41509433962264153</v>
      </c>
      <c r="W39" s="103">
        <v>2</v>
      </c>
      <c r="X39" s="103">
        <v>4</v>
      </c>
      <c r="Y39" s="104">
        <f t="shared" si="14"/>
        <v>6</v>
      </c>
      <c r="Z39" s="33">
        <f t="shared" si="18"/>
        <v>7.1428571428571425E-2</v>
      </c>
      <c r="AA39" s="33">
        <f t="shared" si="19"/>
        <v>0.16</v>
      </c>
      <c r="AB39" s="33">
        <f t="shared" si="20"/>
        <v>0.11320754716981132</v>
      </c>
    </row>
    <row r="40" spans="1:28" s="50" customFormat="1" ht="28.5" customHeight="1" x14ac:dyDescent="0.2">
      <c r="A40" s="58" t="s">
        <v>34</v>
      </c>
      <c r="B40" s="10">
        <f t="shared" si="27"/>
        <v>914</v>
      </c>
      <c r="C40" s="10">
        <f t="shared" si="27"/>
        <v>898</v>
      </c>
      <c r="D40" s="11">
        <f t="shared" si="5"/>
        <v>1812</v>
      </c>
      <c r="E40" s="88">
        <v>114</v>
      </c>
      <c r="F40" s="88">
        <v>107</v>
      </c>
      <c r="G40" s="89">
        <f>E40+F40</f>
        <v>221</v>
      </c>
      <c r="H40" s="90">
        <f>E40/B40</f>
        <v>0.12472647702407003</v>
      </c>
      <c r="I40" s="90">
        <f t="shared" si="7"/>
        <v>0.11915367483296214</v>
      </c>
      <c r="J40" s="90">
        <f t="shared" si="8"/>
        <v>0.12196467991169978</v>
      </c>
      <c r="K40" s="88">
        <v>615</v>
      </c>
      <c r="L40" s="88">
        <v>559</v>
      </c>
      <c r="M40" s="89">
        <f t="shared" si="9"/>
        <v>1174</v>
      </c>
      <c r="N40" s="90">
        <f t="shared" si="17"/>
        <v>0.67286652078774623</v>
      </c>
      <c r="O40" s="90">
        <f t="shared" si="10"/>
        <v>0.62249443207126953</v>
      </c>
      <c r="P40" s="90">
        <f t="shared" si="11"/>
        <v>0.64790286975717437</v>
      </c>
      <c r="Q40" s="88">
        <v>185</v>
      </c>
      <c r="R40" s="88">
        <v>232</v>
      </c>
      <c r="S40" s="89">
        <f t="shared" si="12"/>
        <v>417</v>
      </c>
      <c r="T40" s="90">
        <f t="shared" si="21"/>
        <v>0.2024070021881838</v>
      </c>
      <c r="U40" s="90">
        <f t="shared" si="22"/>
        <v>0.25835189309576839</v>
      </c>
      <c r="V40" s="90">
        <f t="shared" si="23"/>
        <v>0.23013245033112584</v>
      </c>
      <c r="W40" s="98">
        <v>98</v>
      </c>
      <c r="X40" s="98">
        <v>135</v>
      </c>
      <c r="Y40" s="105">
        <f t="shared" si="14"/>
        <v>233</v>
      </c>
      <c r="Z40" s="12">
        <f t="shared" si="18"/>
        <v>0.10722100656455143</v>
      </c>
      <c r="AA40" s="12">
        <f t="shared" si="19"/>
        <v>0.15033407572383073</v>
      </c>
      <c r="AB40" s="12">
        <f t="shared" si="20"/>
        <v>0.12858719646799116</v>
      </c>
    </row>
    <row r="41" spans="1:28" s="50" customFormat="1" ht="28.5" customHeight="1" x14ac:dyDescent="0.2">
      <c r="A41" s="58" t="s">
        <v>35</v>
      </c>
      <c r="B41" s="29">
        <f>E41+K41+Q41</f>
        <v>0</v>
      </c>
      <c r="C41" s="29">
        <f t="shared" si="27"/>
        <v>0</v>
      </c>
      <c r="D41" s="30">
        <f t="shared" si="5"/>
        <v>0</v>
      </c>
      <c r="E41" s="122">
        <v>0</v>
      </c>
      <c r="F41" s="122">
        <v>0</v>
      </c>
      <c r="G41" s="123">
        <f>E41+F41</f>
        <v>0</v>
      </c>
      <c r="H41" s="90" t="e">
        <f>E41/B41</f>
        <v>#DIV/0!</v>
      </c>
      <c r="I41" s="90" t="e">
        <f>F41/C41</f>
        <v>#DIV/0!</v>
      </c>
      <c r="J41" s="90" t="e">
        <f>G41/D41</f>
        <v>#DIV/0!</v>
      </c>
      <c r="K41" s="122">
        <v>0</v>
      </c>
      <c r="L41" s="122">
        <v>0</v>
      </c>
      <c r="M41" s="123">
        <f t="shared" si="9"/>
        <v>0</v>
      </c>
      <c r="N41" s="90" t="e">
        <f t="shared" ref="N41" si="32">K41/B41</f>
        <v>#DIV/0!</v>
      </c>
      <c r="O41" s="90" t="e">
        <f t="shared" ref="O41" si="33">L41/C41</f>
        <v>#DIV/0!</v>
      </c>
      <c r="P41" s="90" t="e">
        <f t="shared" ref="P41" si="34">M41/D41</f>
        <v>#DIV/0!</v>
      </c>
      <c r="Q41" s="122">
        <v>0</v>
      </c>
      <c r="R41" s="122">
        <v>0</v>
      </c>
      <c r="S41" s="123">
        <f t="shared" si="12"/>
        <v>0</v>
      </c>
      <c r="T41" s="90" t="e">
        <f t="shared" ref="T41" si="35">Q41/B41</f>
        <v>#DIV/0!</v>
      </c>
      <c r="U41" s="90" t="e">
        <f t="shared" ref="U41" si="36">R41/C41</f>
        <v>#DIV/0!</v>
      </c>
      <c r="V41" s="90" t="e">
        <f t="shared" ref="V41" si="37">S41/D41</f>
        <v>#DIV/0!</v>
      </c>
      <c r="W41" s="103">
        <v>0</v>
      </c>
      <c r="X41" s="103">
        <v>0</v>
      </c>
      <c r="Y41" s="104">
        <f t="shared" si="14"/>
        <v>0</v>
      </c>
      <c r="Z41" s="12" t="e">
        <f t="shared" ref="Z41" si="38">W41/B41</f>
        <v>#DIV/0!</v>
      </c>
      <c r="AA41" s="12" t="e">
        <f t="shared" ref="AA41" si="39">X41/C41</f>
        <v>#DIV/0!</v>
      </c>
      <c r="AB41" s="12" t="e">
        <f t="shared" ref="AB41" si="40">Y41/D41</f>
        <v>#DIV/0!</v>
      </c>
    </row>
    <row r="42" spans="1:28" s="50" customFormat="1" ht="28.5" customHeight="1" x14ac:dyDescent="0.2">
      <c r="A42" s="58" t="s">
        <v>36</v>
      </c>
      <c r="B42" s="10">
        <f t="shared" si="27"/>
        <v>591</v>
      </c>
      <c r="C42" s="10">
        <f t="shared" si="27"/>
        <v>569</v>
      </c>
      <c r="D42" s="11">
        <f t="shared" si="5"/>
        <v>1160</v>
      </c>
      <c r="E42" s="88">
        <v>78</v>
      </c>
      <c r="F42" s="88">
        <v>66</v>
      </c>
      <c r="G42" s="89">
        <f t="shared" si="6"/>
        <v>144</v>
      </c>
      <c r="H42" s="90">
        <f>E42/B42</f>
        <v>0.13197969543147209</v>
      </c>
      <c r="I42" s="90">
        <f>F42/C42</f>
        <v>0.11599297012302284</v>
      </c>
      <c r="J42" s="90">
        <f t="shared" ref="J42:J72" si="41">G42/D42</f>
        <v>0.12413793103448276</v>
      </c>
      <c r="K42" s="88">
        <v>341</v>
      </c>
      <c r="L42" s="88">
        <v>299</v>
      </c>
      <c r="M42" s="89">
        <f t="shared" si="9"/>
        <v>640</v>
      </c>
      <c r="N42" s="90">
        <f t="shared" ref="N42:N72" si="42">K42/B42</f>
        <v>0.5769881556683587</v>
      </c>
      <c r="O42" s="90">
        <f t="shared" ref="O42:O72" si="43">L42/C42</f>
        <v>0.52548330404217924</v>
      </c>
      <c r="P42" s="90">
        <f t="shared" ref="P42:P72" si="44">M42/D42</f>
        <v>0.55172413793103448</v>
      </c>
      <c r="Q42" s="88">
        <v>172</v>
      </c>
      <c r="R42" s="88">
        <v>204</v>
      </c>
      <c r="S42" s="89">
        <f t="shared" si="12"/>
        <v>376</v>
      </c>
      <c r="T42" s="90">
        <f t="shared" ref="T42:T72" si="45">Q42/B42</f>
        <v>0.29103214890016921</v>
      </c>
      <c r="U42" s="90">
        <f t="shared" ref="U42:U72" si="46">R42/C42</f>
        <v>0.35852372583479791</v>
      </c>
      <c r="V42" s="90">
        <f t="shared" ref="V42:V72" si="47">S42/D42</f>
        <v>0.32413793103448274</v>
      </c>
      <c r="W42" s="98">
        <v>91</v>
      </c>
      <c r="X42" s="98">
        <v>96</v>
      </c>
      <c r="Y42" s="105">
        <f t="shared" si="14"/>
        <v>187</v>
      </c>
      <c r="Z42" s="12">
        <f t="shared" si="18"/>
        <v>0.15397631133671744</v>
      </c>
      <c r="AA42" s="12">
        <f t="shared" si="19"/>
        <v>0.1687170474516696</v>
      </c>
      <c r="AB42" s="12">
        <f t="shared" si="20"/>
        <v>0.16120689655172413</v>
      </c>
    </row>
    <row r="43" spans="1:28" s="50" customFormat="1" ht="28.5" customHeight="1" x14ac:dyDescent="0.2">
      <c r="A43" s="59" t="s">
        <v>37</v>
      </c>
      <c r="B43" s="26">
        <f t="shared" si="27"/>
        <v>25</v>
      </c>
      <c r="C43" s="26">
        <f t="shared" si="27"/>
        <v>14</v>
      </c>
      <c r="D43" s="27">
        <f t="shared" si="5"/>
        <v>39</v>
      </c>
      <c r="E43" s="109">
        <v>2</v>
      </c>
      <c r="F43" s="109">
        <v>1</v>
      </c>
      <c r="G43" s="110">
        <f t="shared" si="6"/>
        <v>3</v>
      </c>
      <c r="H43" s="111">
        <f t="shared" ref="H43:H74" si="48">E43/B43</f>
        <v>0.08</v>
      </c>
      <c r="I43" s="111">
        <f t="shared" ref="I43:I72" si="49">F43/C43</f>
        <v>7.1428571428571425E-2</v>
      </c>
      <c r="J43" s="111">
        <f t="shared" si="41"/>
        <v>7.6923076923076927E-2</v>
      </c>
      <c r="K43" s="109">
        <v>19</v>
      </c>
      <c r="L43" s="109">
        <v>7</v>
      </c>
      <c r="M43" s="110">
        <f t="shared" si="9"/>
        <v>26</v>
      </c>
      <c r="N43" s="111">
        <f t="shared" si="42"/>
        <v>0.76</v>
      </c>
      <c r="O43" s="111">
        <f t="shared" si="43"/>
        <v>0.5</v>
      </c>
      <c r="P43" s="111">
        <f t="shared" si="44"/>
        <v>0.66666666666666663</v>
      </c>
      <c r="Q43" s="109">
        <v>4</v>
      </c>
      <c r="R43" s="109">
        <v>6</v>
      </c>
      <c r="S43" s="110">
        <f t="shared" si="12"/>
        <v>10</v>
      </c>
      <c r="T43" s="111">
        <f>Q43/B43</f>
        <v>0.16</v>
      </c>
      <c r="U43" s="111">
        <f>R43/C43</f>
        <v>0.42857142857142855</v>
      </c>
      <c r="V43" s="111">
        <f>S43/D43</f>
        <v>0.25641025641025639</v>
      </c>
      <c r="W43" s="99">
        <v>2</v>
      </c>
      <c r="X43" s="99">
        <v>4</v>
      </c>
      <c r="Y43" s="108">
        <f t="shared" si="14"/>
        <v>6</v>
      </c>
      <c r="Z43" s="28">
        <f t="shared" si="18"/>
        <v>0.08</v>
      </c>
      <c r="AA43" s="28">
        <f t="shared" si="19"/>
        <v>0.2857142857142857</v>
      </c>
      <c r="AB43" s="28">
        <f t="shared" si="20"/>
        <v>0.15384615384615385</v>
      </c>
    </row>
    <row r="44" spans="1:28" s="50" customFormat="1" ht="28.5" customHeight="1" x14ac:dyDescent="0.2">
      <c r="A44" s="68" t="s">
        <v>94</v>
      </c>
      <c r="B44" s="42">
        <f>B39+B40+B41+B42+B43</f>
        <v>1558</v>
      </c>
      <c r="C44" s="42">
        <f>C39+C40+C41+C42+C43</f>
        <v>1506</v>
      </c>
      <c r="D44" s="42">
        <f t="shared" ref="D44:D86" si="50">B44+C44</f>
        <v>3064</v>
      </c>
      <c r="E44" s="42">
        <f>E39+E40+E41+E42+E43</f>
        <v>201</v>
      </c>
      <c r="F44" s="42">
        <f>F39+F40+F41+F42+F43</f>
        <v>177</v>
      </c>
      <c r="G44" s="42">
        <f>E44+F44</f>
        <v>378</v>
      </c>
      <c r="H44" s="43">
        <f t="shared" si="48"/>
        <v>0.12901155327342748</v>
      </c>
      <c r="I44" s="43">
        <f t="shared" si="49"/>
        <v>0.11752988047808766</v>
      </c>
      <c r="J44" s="43">
        <f t="shared" si="41"/>
        <v>0.12336814621409922</v>
      </c>
      <c r="K44" s="42">
        <f>K39+K40+K41+K42+K43</f>
        <v>986</v>
      </c>
      <c r="L44" s="42">
        <f>L39+L40+L41+L42+L43</f>
        <v>875</v>
      </c>
      <c r="M44" s="42">
        <f>K44+L44</f>
        <v>1861</v>
      </c>
      <c r="N44" s="43">
        <f>K44/B44</f>
        <v>0.63286264441591789</v>
      </c>
      <c r="O44" s="43">
        <f t="shared" si="43"/>
        <v>0.58100929614873842</v>
      </c>
      <c r="P44" s="43">
        <f t="shared" si="44"/>
        <v>0.60737597911227159</v>
      </c>
      <c r="Q44" s="42">
        <f>Q39+Q40+Q41+Q42+Q43</f>
        <v>371</v>
      </c>
      <c r="R44" s="42">
        <f>R39+R40+R41+R42+R43</f>
        <v>454</v>
      </c>
      <c r="S44" s="42">
        <f>Q44+R44</f>
        <v>825</v>
      </c>
      <c r="T44" s="43">
        <f t="shared" si="45"/>
        <v>0.23812580231065469</v>
      </c>
      <c r="U44" s="43">
        <f t="shared" si="46"/>
        <v>0.30146082337317398</v>
      </c>
      <c r="V44" s="43">
        <f t="shared" si="47"/>
        <v>0.26925587467362927</v>
      </c>
      <c r="W44" s="41">
        <f>W39+W40+W41+W42+W43</f>
        <v>193</v>
      </c>
      <c r="X44" s="41">
        <f>X39+X40+X41+X42+X43</f>
        <v>239</v>
      </c>
      <c r="Y44" s="41">
        <f>W44+X44</f>
        <v>432</v>
      </c>
      <c r="Z44" s="43">
        <f t="shared" si="18"/>
        <v>0.12387676508344031</v>
      </c>
      <c r="AA44" s="43">
        <f t="shared" si="19"/>
        <v>0.15869853917662682</v>
      </c>
      <c r="AB44" s="43">
        <f t="shared" si="20"/>
        <v>0.14099216710182769</v>
      </c>
    </row>
    <row r="45" spans="1:28" s="50" customFormat="1" ht="28.5" customHeight="1" x14ac:dyDescent="0.2">
      <c r="A45" s="58" t="s">
        <v>38</v>
      </c>
      <c r="B45" s="10">
        <f>E45+K45+Q45</f>
        <v>879</v>
      </c>
      <c r="C45" s="10">
        <f t="shared" ref="B45:C49" si="51">F45+L45+R45</f>
        <v>826</v>
      </c>
      <c r="D45" s="11">
        <f t="shared" si="50"/>
        <v>1705</v>
      </c>
      <c r="E45" s="88">
        <v>112</v>
      </c>
      <c r="F45" s="88">
        <v>109</v>
      </c>
      <c r="G45" s="89">
        <f t="shared" si="6"/>
        <v>221</v>
      </c>
      <c r="H45" s="90">
        <f t="shared" si="48"/>
        <v>0.12741751990898748</v>
      </c>
      <c r="I45" s="90">
        <f t="shared" si="49"/>
        <v>0.13196125907990314</v>
      </c>
      <c r="J45" s="90">
        <f t="shared" si="41"/>
        <v>0.12961876832844574</v>
      </c>
      <c r="K45" s="88">
        <v>663</v>
      </c>
      <c r="L45" s="88">
        <v>614</v>
      </c>
      <c r="M45" s="89">
        <f t="shared" si="9"/>
        <v>1277</v>
      </c>
      <c r="N45" s="90">
        <f t="shared" si="42"/>
        <v>0.75426621160409557</v>
      </c>
      <c r="O45" s="90">
        <f t="shared" si="43"/>
        <v>0.7433414043583535</v>
      </c>
      <c r="P45" s="90">
        <f t="shared" si="44"/>
        <v>0.74897360703812321</v>
      </c>
      <c r="Q45" s="88">
        <v>104</v>
      </c>
      <c r="R45" s="88">
        <v>103</v>
      </c>
      <c r="S45" s="89">
        <f t="shared" si="12"/>
        <v>207</v>
      </c>
      <c r="T45" s="90">
        <f t="shared" si="45"/>
        <v>0.11831626848691695</v>
      </c>
      <c r="U45" s="90">
        <f t="shared" si="46"/>
        <v>0.12469733656174334</v>
      </c>
      <c r="V45" s="90">
        <f t="shared" si="47"/>
        <v>0.12140762463343109</v>
      </c>
      <c r="W45" s="98">
        <v>45</v>
      </c>
      <c r="X45" s="98">
        <v>47</v>
      </c>
      <c r="Y45" s="105">
        <f t="shared" si="14"/>
        <v>92</v>
      </c>
      <c r="Z45" s="90">
        <f t="shared" si="18"/>
        <v>5.1194539249146756E-2</v>
      </c>
      <c r="AA45" s="12">
        <f t="shared" si="19"/>
        <v>5.6900726392251813E-2</v>
      </c>
      <c r="AB45" s="12">
        <f t="shared" si="20"/>
        <v>5.395894428152493E-2</v>
      </c>
    </row>
    <row r="46" spans="1:28" s="50" customFormat="1" ht="28.5" customHeight="1" x14ac:dyDescent="0.2">
      <c r="A46" s="58" t="s">
        <v>39</v>
      </c>
      <c r="B46" s="10">
        <f t="shared" si="51"/>
        <v>292</v>
      </c>
      <c r="C46" s="10">
        <f t="shared" si="51"/>
        <v>309</v>
      </c>
      <c r="D46" s="11">
        <f t="shared" si="50"/>
        <v>601</v>
      </c>
      <c r="E46" s="88">
        <v>12</v>
      </c>
      <c r="F46" s="88">
        <v>14</v>
      </c>
      <c r="G46" s="89">
        <f t="shared" si="6"/>
        <v>26</v>
      </c>
      <c r="H46" s="90">
        <f>E46/B46</f>
        <v>4.1095890410958902E-2</v>
      </c>
      <c r="I46" s="90">
        <f t="shared" si="49"/>
        <v>4.5307443365695796E-2</v>
      </c>
      <c r="J46" s="90">
        <f t="shared" si="41"/>
        <v>4.3261231281198007E-2</v>
      </c>
      <c r="K46" s="88">
        <v>134</v>
      </c>
      <c r="L46" s="88">
        <v>126</v>
      </c>
      <c r="M46" s="89">
        <f t="shared" si="9"/>
        <v>260</v>
      </c>
      <c r="N46" s="90">
        <f t="shared" si="42"/>
        <v>0.4589041095890411</v>
      </c>
      <c r="O46" s="90">
        <f t="shared" si="43"/>
        <v>0.40776699029126212</v>
      </c>
      <c r="P46" s="90">
        <f t="shared" si="44"/>
        <v>0.43261231281198004</v>
      </c>
      <c r="Q46" s="88">
        <v>146</v>
      </c>
      <c r="R46" s="88">
        <v>169</v>
      </c>
      <c r="S46" s="89">
        <f t="shared" si="12"/>
        <v>315</v>
      </c>
      <c r="T46" s="90">
        <f t="shared" ref="T46:V47" si="52">Q46/B46</f>
        <v>0.5</v>
      </c>
      <c r="U46" s="90">
        <f t="shared" si="52"/>
        <v>0.54692556634304212</v>
      </c>
      <c r="V46" s="90">
        <f t="shared" si="52"/>
        <v>0.52412645590682194</v>
      </c>
      <c r="W46" s="98">
        <v>78</v>
      </c>
      <c r="X46" s="98">
        <v>85</v>
      </c>
      <c r="Y46" s="105">
        <f t="shared" si="14"/>
        <v>163</v>
      </c>
      <c r="Z46" s="90">
        <f t="shared" si="18"/>
        <v>0.26712328767123289</v>
      </c>
      <c r="AA46" s="12">
        <f t="shared" si="19"/>
        <v>0.27508090614886732</v>
      </c>
      <c r="AB46" s="12">
        <f t="shared" si="20"/>
        <v>0.27121464226289516</v>
      </c>
    </row>
    <row r="47" spans="1:28" s="50" customFormat="1" ht="28.5" customHeight="1" x14ac:dyDescent="0.2">
      <c r="A47" s="58" t="s">
        <v>40</v>
      </c>
      <c r="B47" s="10">
        <f t="shared" si="51"/>
        <v>127</v>
      </c>
      <c r="C47" s="10">
        <f t="shared" si="51"/>
        <v>129</v>
      </c>
      <c r="D47" s="11">
        <f t="shared" si="50"/>
        <v>256</v>
      </c>
      <c r="E47" s="88">
        <v>19</v>
      </c>
      <c r="F47" s="88">
        <v>16</v>
      </c>
      <c r="G47" s="89">
        <f t="shared" si="6"/>
        <v>35</v>
      </c>
      <c r="H47" s="90">
        <f>E47/B47</f>
        <v>0.14960629921259844</v>
      </c>
      <c r="I47" s="90">
        <f t="shared" ref="I47" si="53">F47/C47</f>
        <v>0.12403100775193798</v>
      </c>
      <c r="J47" s="90">
        <f t="shared" ref="J47" si="54">G47/D47</f>
        <v>0.13671875</v>
      </c>
      <c r="K47" s="88">
        <v>82</v>
      </c>
      <c r="L47" s="88">
        <v>86</v>
      </c>
      <c r="M47" s="89">
        <f>K47+L47</f>
        <v>168</v>
      </c>
      <c r="N47" s="90">
        <f t="shared" ref="N47" si="55">K47/B47</f>
        <v>0.64566929133858264</v>
      </c>
      <c r="O47" s="90">
        <f t="shared" ref="O47" si="56">L47/C47</f>
        <v>0.66666666666666663</v>
      </c>
      <c r="P47" s="90">
        <f t="shared" ref="P47" si="57">M47/D47</f>
        <v>0.65625</v>
      </c>
      <c r="Q47" s="88">
        <v>26</v>
      </c>
      <c r="R47" s="88">
        <v>27</v>
      </c>
      <c r="S47" s="89">
        <f t="shared" si="12"/>
        <v>53</v>
      </c>
      <c r="T47" s="90">
        <f t="shared" si="52"/>
        <v>0.20472440944881889</v>
      </c>
      <c r="U47" s="90">
        <f t="shared" si="52"/>
        <v>0.20930232558139536</v>
      </c>
      <c r="V47" s="90">
        <f t="shared" si="52"/>
        <v>0.20703125</v>
      </c>
      <c r="W47" s="98">
        <v>12</v>
      </c>
      <c r="X47" s="98">
        <v>19</v>
      </c>
      <c r="Y47" s="105">
        <f t="shared" si="14"/>
        <v>31</v>
      </c>
      <c r="Z47" s="90">
        <f>W47/B47</f>
        <v>9.4488188976377951E-2</v>
      </c>
      <c r="AA47" s="12">
        <f t="shared" si="19"/>
        <v>0.14728682170542637</v>
      </c>
      <c r="AB47" s="12">
        <f t="shared" si="20"/>
        <v>0.12109375</v>
      </c>
    </row>
    <row r="48" spans="1:28" s="50" customFormat="1" ht="28.5" customHeight="1" x14ac:dyDescent="0.2">
      <c r="A48" s="58" t="s">
        <v>41</v>
      </c>
      <c r="B48" s="10">
        <f t="shared" si="51"/>
        <v>157</v>
      </c>
      <c r="C48" s="10">
        <f t="shared" si="51"/>
        <v>165</v>
      </c>
      <c r="D48" s="11">
        <f t="shared" si="50"/>
        <v>322</v>
      </c>
      <c r="E48" s="88">
        <v>23</v>
      </c>
      <c r="F48" s="88">
        <v>24</v>
      </c>
      <c r="G48" s="89">
        <f t="shared" si="6"/>
        <v>47</v>
      </c>
      <c r="H48" s="90">
        <f t="shared" si="48"/>
        <v>0.1464968152866242</v>
      </c>
      <c r="I48" s="90">
        <f t="shared" si="49"/>
        <v>0.14545454545454545</v>
      </c>
      <c r="J48" s="90">
        <f t="shared" si="41"/>
        <v>0.14596273291925466</v>
      </c>
      <c r="K48" s="88">
        <v>99</v>
      </c>
      <c r="L48" s="88">
        <v>95</v>
      </c>
      <c r="M48" s="89">
        <f t="shared" si="9"/>
        <v>194</v>
      </c>
      <c r="N48" s="90">
        <f t="shared" si="42"/>
        <v>0.63057324840764328</v>
      </c>
      <c r="O48" s="90">
        <f t="shared" si="43"/>
        <v>0.5757575757575758</v>
      </c>
      <c r="P48" s="90">
        <f t="shared" si="44"/>
        <v>0.60248447204968947</v>
      </c>
      <c r="Q48" s="88">
        <v>35</v>
      </c>
      <c r="R48" s="88">
        <v>46</v>
      </c>
      <c r="S48" s="89">
        <f t="shared" si="12"/>
        <v>81</v>
      </c>
      <c r="T48" s="90">
        <f t="shared" si="45"/>
        <v>0.22292993630573249</v>
      </c>
      <c r="U48" s="90">
        <f t="shared" si="46"/>
        <v>0.27878787878787881</v>
      </c>
      <c r="V48" s="90">
        <f t="shared" si="47"/>
        <v>0.25155279503105588</v>
      </c>
      <c r="W48" s="98">
        <v>18</v>
      </c>
      <c r="X48" s="98">
        <v>23</v>
      </c>
      <c r="Y48" s="105">
        <f t="shared" si="14"/>
        <v>41</v>
      </c>
      <c r="Z48" s="90">
        <f t="shared" si="18"/>
        <v>0.11464968152866242</v>
      </c>
      <c r="AA48" s="12">
        <f t="shared" si="19"/>
        <v>0.1393939393939394</v>
      </c>
      <c r="AB48" s="12">
        <f t="shared" si="20"/>
        <v>0.12732919254658384</v>
      </c>
    </row>
    <row r="49" spans="1:28" s="50" customFormat="1" ht="28.5" customHeight="1" x14ac:dyDescent="0.2">
      <c r="A49" s="59" t="s">
        <v>42</v>
      </c>
      <c r="B49" s="26">
        <f>E49+K49+Q49</f>
        <v>175</v>
      </c>
      <c r="C49" s="26">
        <f t="shared" si="51"/>
        <v>155</v>
      </c>
      <c r="D49" s="27">
        <f t="shared" si="50"/>
        <v>330</v>
      </c>
      <c r="E49" s="109">
        <v>23</v>
      </c>
      <c r="F49" s="109">
        <v>29</v>
      </c>
      <c r="G49" s="110">
        <f t="shared" si="6"/>
        <v>52</v>
      </c>
      <c r="H49" s="111">
        <f t="shared" si="48"/>
        <v>0.13142857142857142</v>
      </c>
      <c r="I49" s="111">
        <f t="shared" si="49"/>
        <v>0.18709677419354839</v>
      </c>
      <c r="J49" s="111">
        <f t="shared" si="41"/>
        <v>0.15757575757575756</v>
      </c>
      <c r="K49" s="109">
        <v>124</v>
      </c>
      <c r="L49" s="109">
        <v>98</v>
      </c>
      <c r="M49" s="110">
        <f t="shared" si="9"/>
        <v>222</v>
      </c>
      <c r="N49" s="111">
        <f t="shared" si="42"/>
        <v>0.70857142857142852</v>
      </c>
      <c r="O49" s="111">
        <f t="shared" si="43"/>
        <v>0.63225806451612898</v>
      </c>
      <c r="P49" s="111">
        <f t="shared" si="44"/>
        <v>0.67272727272727273</v>
      </c>
      <c r="Q49" s="109">
        <v>28</v>
      </c>
      <c r="R49" s="109">
        <v>28</v>
      </c>
      <c r="S49" s="110">
        <f t="shared" si="12"/>
        <v>56</v>
      </c>
      <c r="T49" s="111">
        <f t="shared" si="45"/>
        <v>0.16</v>
      </c>
      <c r="U49" s="111">
        <f t="shared" si="46"/>
        <v>0.18064516129032257</v>
      </c>
      <c r="V49" s="111">
        <f t="shared" si="47"/>
        <v>0.16969696969696971</v>
      </c>
      <c r="W49" s="99">
        <v>11</v>
      </c>
      <c r="X49" s="99">
        <v>13</v>
      </c>
      <c r="Y49" s="108">
        <f t="shared" si="14"/>
        <v>24</v>
      </c>
      <c r="Z49" s="111">
        <f t="shared" si="18"/>
        <v>6.2857142857142861E-2</v>
      </c>
      <c r="AA49" s="28">
        <f t="shared" si="19"/>
        <v>8.387096774193549E-2</v>
      </c>
      <c r="AB49" s="28">
        <f t="shared" si="20"/>
        <v>7.2727272727272724E-2</v>
      </c>
    </row>
    <row r="50" spans="1:28" s="50" customFormat="1" ht="28.5" customHeight="1" x14ac:dyDescent="0.2">
      <c r="A50" s="68" t="s">
        <v>98</v>
      </c>
      <c r="B50" s="42">
        <f>B45+B46+B47+B48+B49</f>
        <v>1630</v>
      </c>
      <c r="C50" s="42">
        <f t="shared" ref="C50:W50" si="58">C45+C46+C47+C48+C49</f>
        <v>1584</v>
      </c>
      <c r="D50" s="42">
        <f t="shared" si="58"/>
        <v>3214</v>
      </c>
      <c r="E50" s="42">
        <f>E45+E46+E47+E48+E49</f>
        <v>189</v>
      </c>
      <c r="F50" s="42">
        <f>F45+F46+F47+F48+F49</f>
        <v>192</v>
      </c>
      <c r="G50" s="42">
        <f>E50+F50</f>
        <v>381</v>
      </c>
      <c r="H50" s="43">
        <f t="shared" ref="H50" si="59">E50/B50</f>
        <v>0.11595092024539877</v>
      </c>
      <c r="I50" s="43">
        <f t="shared" ref="I50" si="60">F50/C50</f>
        <v>0.12121212121212122</v>
      </c>
      <c r="J50" s="43">
        <f t="shared" ref="J50" si="61">G50/D50</f>
        <v>0.11854387056627255</v>
      </c>
      <c r="K50" s="42">
        <f t="shared" si="58"/>
        <v>1102</v>
      </c>
      <c r="L50" s="42">
        <f>L45+L46+L47+L48+L49</f>
        <v>1019</v>
      </c>
      <c r="M50" s="42">
        <f>K50+L50</f>
        <v>2121</v>
      </c>
      <c r="N50" s="43">
        <f t="shared" ref="N50" si="62">K50/B50</f>
        <v>0.67607361963190182</v>
      </c>
      <c r="O50" s="43">
        <f t="shared" ref="O50" si="63">L50/C50</f>
        <v>0.64330808080808077</v>
      </c>
      <c r="P50" s="43">
        <f t="shared" si="44"/>
        <v>0.65992532669570625</v>
      </c>
      <c r="Q50" s="42">
        <f t="shared" si="58"/>
        <v>339</v>
      </c>
      <c r="R50" s="42">
        <f>R45+R46+R47+R48+R49</f>
        <v>373</v>
      </c>
      <c r="S50" s="42">
        <f>Q50+R50</f>
        <v>712</v>
      </c>
      <c r="T50" s="43">
        <f t="shared" si="45"/>
        <v>0.20797546012269938</v>
      </c>
      <c r="U50" s="43">
        <f t="shared" ref="U50" si="64">R50/C50</f>
        <v>0.23547979797979798</v>
      </c>
      <c r="V50" s="43">
        <f t="shared" ref="V50" si="65">S50/D50</f>
        <v>0.22153080273802117</v>
      </c>
      <c r="W50" s="41">
        <f t="shared" si="58"/>
        <v>164</v>
      </c>
      <c r="X50" s="41">
        <f>X45+X46+X47+X48+X49</f>
        <v>187</v>
      </c>
      <c r="Y50" s="41">
        <f>W50+X50</f>
        <v>351</v>
      </c>
      <c r="Z50" s="43">
        <f t="shared" ref="Z50" si="66">W50/B50</f>
        <v>0.10061349693251534</v>
      </c>
      <c r="AA50" s="43">
        <f t="shared" ref="AA50" si="67">X50/C50</f>
        <v>0.11805555555555555</v>
      </c>
      <c r="AB50" s="43">
        <f t="shared" ref="AB50" si="68">Y50/D50</f>
        <v>0.10920970752955818</v>
      </c>
    </row>
    <row r="51" spans="1:28" s="50" customFormat="1" ht="28.5" customHeight="1" x14ac:dyDescent="0.2">
      <c r="A51" s="69" t="s">
        <v>43</v>
      </c>
      <c r="B51" s="63" t="s">
        <v>123</v>
      </c>
      <c r="C51" s="63" t="s">
        <v>123</v>
      </c>
      <c r="D51" s="63" t="s">
        <v>123</v>
      </c>
      <c r="E51" s="63" t="s">
        <v>123</v>
      </c>
      <c r="F51" s="63" t="s">
        <v>123</v>
      </c>
      <c r="G51" s="63" t="s">
        <v>123</v>
      </c>
      <c r="H51" s="63" t="s">
        <v>123</v>
      </c>
      <c r="I51" s="63" t="s">
        <v>123</v>
      </c>
      <c r="J51" s="63" t="s">
        <v>123</v>
      </c>
      <c r="K51" s="63" t="s">
        <v>123</v>
      </c>
      <c r="L51" s="63" t="s">
        <v>123</v>
      </c>
      <c r="M51" s="63" t="s">
        <v>123</v>
      </c>
      <c r="N51" s="63" t="s">
        <v>123</v>
      </c>
      <c r="O51" s="63" t="s">
        <v>123</v>
      </c>
      <c r="P51" s="63" t="s">
        <v>123</v>
      </c>
      <c r="Q51" s="63" t="s">
        <v>123</v>
      </c>
      <c r="R51" s="63" t="s">
        <v>123</v>
      </c>
      <c r="S51" s="63" t="s">
        <v>123</v>
      </c>
      <c r="T51" s="63" t="s">
        <v>123</v>
      </c>
      <c r="U51" s="63" t="s">
        <v>123</v>
      </c>
      <c r="V51" s="63" t="s">
        <v>123</v>
      </c>
      <c r="W51" s="63" t="s">
        <v>123</v>
      </c>
      <c r="X51" s="63" t="s">
        <v>123</v>
      </c>
      <c r="Y51" s="63" t="s">
        <v>123</v>
      </c>
      <c r="Z51" s="63" t="s">
        <v>123</v>
      </c>
      <c r="AA51" s="63" t="s">
        <v>123</v>
      </c>
      <c r="AB51" s="63" t="s">
        <v>123</v>
      </c>
    </row>
    <row r="52" spans="1:28" s="50" customFormat="1" ht="28.5" customHeight="1" x14ac:dyDescent="0.2">
      <c r="A52" s="58" t="s">
        <v>44</v>
      </c>
      <c r="B52" s="10">
        <f>E52+K52+Q52</f>
        <v>1046</v>
      </c>
      <c r="C52" s="10">
        <f t="shared" ref="B52:C57" si="69">F52+L52+R52</f>
        <v>961</v>
      </c>
      <c r="D52" s="11">
        <f t="shared" si="50"/>
        <v>2007</v>
      </c>
      <c r="E52" s="88">
        <v>175</v>
      </c>
      <c r="F52" s="88">
        <v>112</v>
      </c>
      <c r="G52" s="89">
        <f>E52+F52</f>
        <v>287</v>
      </c>
      <c r="H52" s="90">
        <f t="shared" si="48"/>
        <v>0.16730401529636713</v>
      </c>
      <c r="I52" s="90">
        <f t="shared" si="49"/>
        <v>0.11654526534859522</v>
      </c>
      <c r="J52" s="90">
        <f t="shared" si="41"/>
        <v>0.14299950174389636</v>
      </c>
      <c r="K52" s="88">
        <v>645</v>
      </c>
      <c r="L52" s="88">
        <v>592</v>
      </c>
      <c r="M52" s="89">
        <f t="shared" si="9"/>
        <v>1237</v>
      </c>
      <c r="N52" s="90">
        <f t="shared" si="42"/>
        <v>0.61663479923518161</v>
      </c>
      <c r="O52" s="90">
        <f t="shared" si="43"/>
        <v>0.61602497398543188</v>
      </c>
      <c r="P52" s="90">
        <f t="shared" si="44"/>
        <v>0.61634280019930243</v>
      </c>
      <c r="Q52" s="88">
        <v>226</v>
      </c>
      <c r="R52" s="88">
        <v>257</v>
      </c>
      <c r="S52" s="89">
        <f t="shared" si="12"/>
        <v>483</v>
      </c>
      <c r="T52" s="90">
        <f t="shared" si="45"/>
        <v>0.21606118546845124</v>
      </c>
      <c r="U52" s="90">
        <f t="shared" si="46"/>
        <v>0.26742976066597296</v>
      </c>
      <c r="V52" s="90">
        <f t="shared" si="47"/>
        <v>0.24065769805680121</v>
      </c>
      <c r="W52" s="98">
        <v>114</v>
      </c>
      <c r="X52" s="98">
        <v>146</v>
      </c>
      <c r="Y52" s="105">
        <f t="shared" si="14"/>
        <v>260</v>
      </c>
      <c r="Z52" s="12">
        <f t="shared" si="18"/>
        <v>0.10898661567877629</v>
      </c>
      <c r="AA52" s="12">
        <f t="shared" si="19"/>
        <v>0.15192507804370448</v>
      </c>
      <c r="AB52" s="12">
        <f t="shared" si="20"/>
        <v>0.12954658694569007</v>
      </c>
    </row>
    <row r="53" spans="1:28" s="50" customFormat="1" ht="28.5" customHeight="1" x14ac:dyDescent="0.2">
      <c r="A53" s="58" t="s">
        <v>45</v>
      </c>
      <c r="B53" s="10">
        <f t="shared" si="69"/>
        <v>1349</v>
      </c>
      <c r="C53" s="10">
        <f t="shared" si="69"/>
        <v>1238</v>
      </c>
      <c r="D53" s="11">
        <f t="shared" si="50"/>
        <v>2587</v>
      </c>
      <c r="E53" s="88">
        <v>171</v>
      </c>
      <c r="F53" s="88">
        <v>146</v>
      </c>
      <c r="G53" s="89">
        <f t="shared" si="6"/>
        <v>317</v>
      </c>
      <c r="H53" s="90">
        <f t="shared" si="48"/>
        <v>0.12676056338028169</v>
      </c>
      <c r="I53" s="90">
        <f t="shared" si="49"/>
        <v>0.11793214862681745</v>
      </c>
      <c r="J53" s="90">
        <f t="shared" si="41"/>
        <v>0.12253575570158484</v>
      </c>
      <c r="K53" s="88">
        <v>923</v>
      </c>
      <c r="L53" s="88">
        <v>814</v>
      </c>
      <c r="M53" s="89">
        <f t="shared" si="9"/>
        <v>1737</v>
      </c>
      <c r="N53" s="90">
        <f t="shared" si="42"/>
        <v>0.68421052631578949</v>
      </c>
      <c r="O53" s="90">
        <f t="shared" si="43"/>
        <v>0.65751211631663975</v>
      </c>
      <c r="P53" s="90">
        <f t="shared" si="44"/>
        <v>0.67143409354464634</v>
      </c>
      <c r="Q53" s="88">
        <v>255</v>
      </c>
      <c r="R53" s="88">
        <v>278</v>
      </c>
      <c r="S53" s="89">
        <f t="shared" si="12"/>
        <v>533</v>
      </c>
      <c r="T53" s="90">
        <f t="shared" si="45"/>
        <v>0.18902891030392885</v>
      </c>
      <c r="U53" s="90">
        <f t="shared" si="46"/>
        <v>0.2245557350565428</v>
      </c>
      <c r="V53" s="90">
        <f t="shared" si="47"/>
        <v>0.20603015075376885</v>
      </c>
      <c r="W53" s="98">
        <v>98</v>
      </c>
      <c r="X53" s="98">
        <v>128</v>
      </c>
      <c r="Y53" s="105">
        <f t="shared" si="14"/>
        <v>226</v>
      </c>
      <c r="Z53" s="12">
        <f t="shared" si="18"/>
        <v>7.2646404744255003E-2</v>
      </c>
      <c r="AA53" s="12">
        <f t="shared" si="19"/>
        <v>0.10339256865912763</v>
      </c>
      <c r="AB53" s="12">
        <f t="shared" si="20"/>
        <v>8.7359876304599918E-2</v>
      </c>
    </row>
    <row r="54" spans="1:28" s="50" customFormat="1" ht="28.5" customHeight="1" x14ac:dyDescent="0.2">
      <c r="A54" s="58" t="s">
        <v>46</v>
      </c>
      <c r="B54" s="10">
        <f t="shared" si="69"/>
        <v>664</v>
      </c>
      <c r="C54" s="10">
        <f t="shared" si="69"/>
        <v>605</v>
      </c>
      <c r="D54" s="11">
        <f t="shared" si="50"/>
        <v>1269</v>
      </c>
      <c r="E54" s="88">
        <v>95</v>
      </c>
      <c r="F54" s="88">
        <v>94</v>
      </c>
      <c r="G54" s="89">
        <f t="shared" si="6"/>
        <v>189</v>
      </c>
      <c r="H54" s="90">
        <f t="shared" si="48"/>
        <v>0.14307228915662651</v>
      </c>
      <c r="I54" s="90">
        <f t="shared" si="49"/>
        <v>0.15537190082644628</v>
      </c>
      <c r="J54" s="90">
        <f t="shared" si="41"/>
        <v>0.14893617021276595</v>
      </c>
      <c r="K54" s="88">
        <v>407</v>
      </c>
      <c r="L54" s="88">
        <v>359</v>
      </c>
      <c r="M54" s="89">
        <f t="shared" si="9"/>
        <v>766</v>
      </c>
      <c r="N54" s="90">
        <f t="shared" si="42"/>
        <v>0.61295180722891562</v>
      </c>
      <c r="O54" s="90">
        <f t="shared" si="43"/>
        <v>0.59338842975206607</v>
      </c>
      <c r="P54" s="90">
        <f t="shared" si="44"/>
        <v>0.60362490149724191</v>
      </c>
      <c r="Q54" s="88">
        <v>162</v>
      </c>
      <c r="R54" s="88">
        <v>152</v>
      </c>
      <c r="S54" s="89">
        <f t="shared" si="12"/>
        <v>314</v>
      </c>
      <c r="T54" s="90">
        <f t="shared" si="45"/>
        <v>0.24397590361445784</v>
      </c>
      <c r="U54" s="90">
        <f t="shared" si="46"/>
        <v>0.25123966942148762</v>
      </c>
      <c r="V54" s="90">
        <f t="shared" si="47"/>
        <v>0.24743892828999212</v>
      </c>
      <c r="W54" s="98">
        <v>67</v>
      </c>
      <c r="X54" s="98">
        <v>89</v>
      </c>
      <c r="Y54" s="105">
        <f t="shared" si="14"/>
        <v>156</v>
      </c>
      <c r="Z54" s="12">
        <f t="shared" si="18"/>
        <v>0.10090361445783133</v>
      </c>
      <c r="AA54" s="12">
        <f t="shared" si="19"/>
        <v>0.14710743801652892</v>
      </c>
      <c r="AB54" s="12">
        <f t="shared" si="20"/>
        <v>0.12293144208037825</v>
      </c>
    </row>
    <row r="55" spans="1:28" s="50" customFormat="1" ht="28.5" customHeight="1" x14ac:dyDescent="0.2">
      <c r="A55" s="58" t="s">
        <v>47</v>
      </c>
      <c r="B55" s="10">
        <f t="shared" si="69"/>
        <v>1247</v>
      </c>
      <c r="C55" s="10">
        <f t="shared" si="69"/>
        <v>1247</v>
      </c>
      <c r="D55" s="11">
        <f t="shared" si="50"/>
        <v>2494</v>
      </c>
      <c r="E55" s="88">
        <v>183</v>
      </c>
      <c r="F55" s="88">
        <v>170</v>
      </c>
      <c r="G55" s="89">
        <f t="shared" si="6"/>
        <v>353</v>
      </c>
      <c r="H55" s="90">
        <f t="shared" si="48"/>
        <v>0.1467522052927025</v>
      </c>
      <c r="I55" s="90">
        <f t="shared" si="49"/>
        <v>0.13632718524458701</v>
      </c>
      <c r="J55" s="90">
        <f t="shared" si="41"/>
        <v>0.14153969526864474</v>
      </c>
      <c r="K55" s="88">
        <v>784</v>
      </c>
      <c r="L55" s="88">
        <v>725</v>
      </c>
      <c r="M55" s="89">
        <f t="shared" si="9"/>
        <v>1509</v>
      </c>
      <c r="N55" s="90">
        <f t="shared" si="42"/>
        <v>0.62870890136327184</v>
      </c>
      <c r="O55" s="90">
        <f t="shared" si="43"/>
        <v>0.58139534883720934</v>
      </c>
      <c r="P55" s="90">
        <f t="shared" si="44"/>
        <v>0.60505212510024053</v>
      </c>
      <c r="Q55" s="88">
        <v>280</v>
      </c>
      <c r="R55" s="88">
        <v>352</v>
      </c>
      <c r="S55" s="89">
        <f t="shared" si="12"/>
        <v>632</v>
      </c>
      <c r="T55" s="90">
        <f t="shared" si="45"/>
        <v>0.22453889334402566</v>
      </c>
      <c r="U55" s="90">
        <f t="shared" si="46"/>
        <v>0.28227746591820368</v>
      </c>
      <c r="V55" s="90">
        <f t="shared" si="47"/>
        <v>0.25340817963111467</v>
      </c>
      <c r="W55" s="98">
        <v>169</v>
      </c>
      <c r="X55" s="98">
        <v>233</v>
      </c>
      <c r="Y55" s="105">
        <f t="shared" si="14"/>
        <v>402</v>
      </c>
      <c r="Z55" s="12">
        <f t="shared" si="18"/>
        <v>0.13552526062550121</v>
      </c>
      <c r="AA55" s="12">
        <f t="shared" si="19"/>
        <v>0.18684843624699279</v>
      </c>
      <c r="AB55" s="12">
        <f t="shared" si="20"/>
        <v>0.161186848436247</v>
      </c>
    </row>
    <row r="56" spans="1:28" s="50" customFormat="1" ht="28.5" customHeight="1" x14ac:dyDescent="0.2">
      <c r="A56" s="58" t="s">
        <v>48</v>
      </c>
      <c r="B56" s="10">
        <f t="shared" si="69"/>
        <v>1242</v>
      </c>
      <c r="C56" s="10">
        <f t="shared" si="69"/>
        <v>1295</v>
      </c>
      <c r="D56" s="11">
        <f t="shared" si="50"/>
        <v>2537</v>
      </c>
      <c r="E56" s="88">
        <v>150</v>
      </c>
      <c r="F56" s="88">
        <v>122</v>
      </c>
      <c r="G56" s="89">
        <f t="shared" si="6"/>
        <v>272</v>
      </c>
      <c r="H56" s="90">
        <f t="shared" si="48"/>
        <v>0.12077294685990338</v>
      </c>
      <c r="I56" s="90">
        <f t="shared" si="49"/>
        <v>9.4208494208494212E-2</v>
      </c>
      <c r="J56" s="90">
        <f t="shared" si="41"/>
        <v>0.10721324398896334</v>
      </c>
      <c r="K56" s="88">
        <v>633</v>
      </c>
      <c r="L56" s="88">
        <v>599</v>
      </c>
      <c r="M56" s="89">
        <f t="shared" si="9"/>
        <v>1232</v>
      </c>
      <c r="N56" s="90">
        <f t="shared" si="42"/>
        <v>0.50966183574879231</v>
      </c>
      <c r="O56" s="90">
        <f t="shared" si="43"/>
        <v>0.46254826254826253</v>
      </c>
      <c r="P56" s="90">
        <f t="shared" si="44"/>
        <v>0.48561292865589278</v>
      </c>
      <c r="Q56" s="88">
        <v>459</v>
      </c>
      <c r="R56" s="88">
        <v>574</v>
      </c>
      <c r="S56" s="89">
        <f t="shared" si="12"/>
        <v>1033</v>
      </c>
      <c r="T56" s="90">
        <f>Q56/B56</f>
        <v>0.36956521739130432</v>
      </c>
      <c r="U56" s="90">
        <f>R56/C56</f>
        <v>0.44324324324324327</v>
      </c>
      <c r="V56" s="90">
        <f>S56/D56</f>
        <v>0.40717382735514385</v>
      </c>
      <c r="W56" s="98">
        <v>320</v>
      </c>
      <c r="X56" s="98">
        <v>388</v>
      </c>
      <c r="Y56" s="105">
        <f t="shared" si="14"/>
        <v>708</v>
      </c>
      <c r="Z56" s="12">
        <f t="shared" si="18"/>
        <v>0.25764895330112719</v>
      </c>
      <c r="AA56" s="12">
        <f t="shared" si="19"/>
        <v>0.29961389961389961</v>
      </c>
      <c r="AB56" s="12">
        <f t="shared" si="20"/>
        <v>0.27906976744186046</v>
      </c>
    </row>
    <row r="57" spans="1:28" s="50" customFormat="1" ht="28.5" customHeight="1" x14ac:dyDescent="0.2">
      <c r="A57" s="67" t="s">
        <v>49</v>
      </c>
      <c r="B57" s="13">
        <f t="shared" si="69"/>
        <v>1083</v>
      </c>
      <c r="C57" s="13">
        <f t="shared" si="69"/>
        <v>1070</v>
      </c>
      <c r="D57" s="14">
        <f t="shared" si="50"/>
        <v>2153</v>
      </c>
      <c r="E57" s="91">
        <v>127</v>
      </c>
      <c r="F57" s="91">
        <v>125</v>
      </c>
      <c r="G57" s="92">
        <f t="shared" si="6"/>
        <v>252</v>
      </c>
      <c r="H57" s="93">
        <f t="shared" si="48"/>
        <v>0.1172668513388735</v>
      </c>
      <c r="I57" s="93">
        <f t="shared" si="49"/>
        <v>0.11682242990654206</v>
      </c>
      <c r="J57" s="93">
        <f t="shared" si="41"/>
        <v>0.11704598235020901</v>
      </c>
      <c r="K57" s="91">
        <v>639</v>
      </c>
      <c r="L57" s="91">
        <v>567</v>
      </c>
      <c r="M57" s="92">
        <f t="shared" si="9"/>
        <v>1206</v>
      </c>
      <c r="N57" s="93">
        <f t="shared" si="42"/>
        <v>0.59002770083102496</v>
      </c>
      <c r="O57" s="93">
        <f t="shared" si="43"/>
        <v>0.52990654205607479</v>
      </c>
      <c r="P57" s="93">
        <f t="shared" si="44"/>
        <v>0.56014862981885738</v>
      </c>
      <c r="Q57" s="91">
        <v>317</v>
      </c>
      <c r="R57" s="91">
        <v>378</v>
      </c>
      <c r="S57" s="92">
        <f t="shared" si="12"/>
        <v>695</v>
      </c>
      <c r="T57" s="93">
        <f t="shared" si="45"/>
        <v>0.29270544783010155</v>
      </c>
      <c r="U57" s="93">
        <f t="shared" si="46"/>
        <v>0.35327102803738319</v>
      </c>
      <c r="V57" s="93">
        <f t="shared" si="47"/>
        <v>0.3228053878309336</v>
      </c>
      <c r="W57" s="99">
        <v>174</v>
      </c>
      <c r="X57" s="99">
        <v>219</v>
      </c>
      <c r="Y57" s="108">
        <f t="shared" si="14"/>
        <v>393</v>
      </c>
      <c r="Z57" s="15">
        <f t="shared" si="18"/>
        <v>0.16066481994459833</v>
      </c>
      <c r="AA57" s="15">
        <f t="shared" si="19"/>
        <v>0.20467289719626169</v>
      </c>
      <c r="AB57" s="15">
        <f t="shared" si="20"/>
        <v>0.18253599628425451</v>
      </c>
    </row>
    <row r="58" spans="1:28" s="50" customFormat="1" ht="28.5" customHeight="1" x14ac:dyDescent="0.2">
      <c r="A58" s="68" t="s">
        <v>99</v>
      </c>
      <c r="B58" s="42">
        <f>B52+B53+B54+B55+B56+B57</f>
        <v>6631</v>
      </c>
      <c r="C58" s="42">
        <f>C52+C53+C54+C55+C56+C57</f>
        <v>6416</v>
      </c>
      <c r="D58" s="42">
        <f>B58+C58</f>
        <v>13047</v>
      </c>
      <c r="E58" s="42">
        <f>E52+E53+E54+E55+E56+E57</f>
        <v>901</v>
      </c>
      <c r="F58" s="42">
        <f>F52+F53+F54+F55+F56+F57</f>
        <v>769</v>
      </c>
      <c r="G58" s="42">
        <f>E58+F58</f>
        <v>1670</v>
      </c>
      <c r="H58" s="43">
        <f>E58/B58</f>
        <v>0.13587694163776204</v>
      </c>
      <c r="I58" s="43">
        <f t="shared" si="49"/>
        <v>0.11985660847880299</v>
      </c>
      <c r="J58" s="43">
        <f t="shared" si="41"/>
        <v>0.12799877366444393</v>
      </c>
      <c r="K58" s="42">
        <f>K52+K53+K54+K55+K56+K57</f>
        <v>4031</v>
      </c>
      <c r="L58" s="42">
        <f>L52+L53+L54+L55+L56+L57</f>
        <v>3656</v>
      </c>
      <c r="M58" s="42">
        <f>K58+L58</f>
        <v>7687</v>
      </c>
      <c r="N58" s="43">
        <f t="shared" si="42"/>
        <v>0.60790227718292866</v>
      </c>
      <c r="O58" s="43">
        <f t="shared" si="43"/>
        <v>0.56982543640897754</v>
      </c>
      <c r="P58" s="43">
        <f t="shared" si="44"/>
        <v>0.58917758871771286</v>
      </c>
      <c r="Q58" s="42">
        <f>Q52+Q53+Q54+Q55+Q56+Q57</f>
        <v>1699</v>
      </c>
      <c r="R58" s="42">
        <f>R52+R53+R54+R55+R56+R57</f>
        <v>1991</v>
      </c>
      <c r="S58" s="42">
        <f>Q58+R58</f>
        <v>3690</v>
      </c>
      <c r="T58" s="43">
        <f t="shared" si="45"/>
        <v>0.2562207811793093</v>
      </c>
      <c r="U58" s="43">
        <f t="shared" si="46"/>
        <v>0.31031795511221943</v>
      </c>
      <c r="V58" s="43">
        <f t="shared" si="47"/>
        <v>0.28282363761784318</v>
      </c>
      <c r="W58" s="41">
        <f>W52+W53+W54+W55+W56+W57</f>
        <v>942</v>
      </c>
      <c r="X58" s="41">
        <f>X52+X53+X54+X55+X56+X57</f>
        <v>1203</v>
      </c>
      <c r="Y58" s="41">
        <f>W58+X58</f>
        <v>2145</v>
      </c>
      <c r="Z58" s="43">
        <f t="shared" si="18"/>
        <v>0.14206002111295429</v>
      </c>
      <c r="AA58" s="43">
        <f t="shared" si="19"/>
        <v>0.1875</v>
      </c>
      <c r="AB58" s="43">
        <f t="shared" si="20"/>
        <v>0.164405610485169</v>
      </c>
    </row>
    <row r="59" spans="1:28" s="50" customFormat="1" ht="28.5" customHeight="1" x14ac:dyDescent="0.2">
      <c r="A59" s="64" t="s">
        <v>50</v>
      </c>
      <c r="B59" s="32">
        <f t="shared" ref="B59:C65" si="70">E59+K59+Q59</f>
        <v>3976</v>
      </c>
      <c r="C59" s="32">
        <f t="shared" si="70"/>
        <v>3947</v>
      </c>
      <c r="D59" s="24">
        <f t="shared" si="50"/>
        <v>7923</v>
      </c>
      <c r="E59" s="125">
        <v>513</v>
      </c>
      <c r="F59" s="125">
        <v>463</v>
      </c>
      <c r="G59" s="126">
        <f t="shared" si="6"/>
        <v>976</v>
      </c>
      <c r="H59" s="95">
        <f t="shared" si="48"/>
        <v>0.12902414486921529</v>
      </c>
      <c r="I59" s="95">
        <f t="shared" si="49"/>
        <v>0.11730428173296174</v>
      </c>
      <c r="J59" s="95">
        <f t="shared" si="41"/>
        <v>0.12318566199671842</v>
      </c>
      <c r="K59" s="125">
        <v>2643</v>
      </c>
      <c r="L59" s="125">
        <v>2533</v>
      </c>
      <c r="M59" s="126">
        <f t="shared" si="9"/>
        <v>5176</v>
      </c>
      <c r="N59" s="95">
        <f t="shared" si="42"/>
        <v>0.66473843058350102</v>
      </c>
      <c r="O59" s="95">
        <f t="shared" si="43"/>
        <v>0.64175323030149478</v>
      </c>
      <c r="P59" s="95">
        <f t="shared" si="44"/>
        <v>0.65328789599899029</v>
      </c>
      <c r="Q59" s="125">
        <v>820</v>
      </c>
      <c r="R59" s="125">
        <v>951</v>
      </c>
      <c r="S59" s="126">
        <f t="shared" si="12"/>
        <v>1771</v>
      </c>
      <c r="T59" s="95">
        <f t="shared" si="45"/>
        <v>0.20623742454728369</v>
      </c>
      <c r="U59" s="95">
        <f t="shared" si="46"/>
        <v>0.24094248796554346</v>
      </c>
      <c r="V59" s="95">
        <f t="shared" si="47"/>
        <v>0.22352644200429131</v>
      </c>
      <c r="W59" s="127">
        <v>410</v>
      </c>
      <c r="X59" s="127">
        <v>486</v>
      </c>
      <c r="Y59" s="128">
        <f t="shared" si="14"/>
        <v>896</v>
      </c>
      <c r="Z59" s="19">
        <f t="shared" ref="Z59:AB65" si="71">W59/B59</f>
        <v>0.10311871227364185</v>
      </c>
      <c r="AA59" s="19">
        <f t="shared" si="71"/>
        <v>0.12313149227261211</v>
      </c>
      <c r="AB59" s="19">
        <f t="shared" si="71"/>
        <v>0.11308847658715133</v>
      </c>
    </row>
    <row r="60" spans="1:28" s="50" customFormat="1" ht="28.5" customHeight="1" x14ac:dyDescent="0.2">
      <c r="A60" s="60" t="s">
        <v>51</v>
      </c>
      <c r="B60" s="29">
        <f t="shared" si="70"/>
        <v>1098</v>
      </c>
      <c r="C60" s="29">
        <f t="shared" si="70"/>
        <v>1017</v>
      </c>
      <c r="D60" s="30">
        <f t="shared" si="50"/>
        <v>2115</v>
      </c>
      <c r="E60" s="122">
        <v>116</v>
      </c>
      <c r="F60" s="122">
        <v>113</v>
      </c>
      <c r="G60" s="123">
        <f t="shared" si="6"/>
        <v>229</v>
      </c>
      <c r="H60" s="129">
        <f t="shared" si="48"/>
        <v>0.10564663023679417</v>
      </c>
      <c r="I60" s="129">
        <f t="shared" si="49"/>
        <v>0.1111111111111111</v>
      </c>
      <c r="J60" s="129">
        <f t="shared" si="41"/>
        <v>0.108274231678487</v>
      </c>
      <c r="K60" s="122">
        <v>721</v>
      </c>
      <c r="L60" s="122">
        <v>575</v>
      </c>
      <c r="M60" s="123">
        <f t="shared" si="9"/>
        <v>1296</v>
      </c>
      <c r="N60" s="129">
        <f t="shared" si="42"/>
        <v>0.65664845173041897</v>
      </c>
      <c r="O60" s="129">
        <f t="shared" si="43"/>
        <v>0.56538839724680434</v>
      </c>
      <c r="P60" s="129">
        <f t="shared" si="44"/>
        <v>0.61276595744680851</v>
      </c>
      <c r="Q60" s="122">
        <v>261</v>
      </c>
      <c r="R60" s="122">
        <v>329</v>
      </c>
      <c r="S60" s="123">
        <f t="shared" si="12"/>
        <v>590</v>
      </c>
      <c r="T60" s="129">
        <f t="shared" si="45"/>
        <v>0.23770491803278687</v>
      </c>
      <c r="U60" s="129">
        <f t="shared" si="46"/>
        <v>0.32350049164208455</v>
      </c>
      <c r="V60" s="129">
        <f t="shared" si="47"/>
        <v>0.27895981087470451</v>
      </c>
      <c r="W60" s="103">
        <v>121</v>
      </c>
      <c r="X60" s="103">
        <v>184</v>
      </c>
      <c r="Y60" s="104">
        <f t="shared" si="14"/>
        <v>305</v>
      </c>
      <c r="Z60" s="31">
        <f t="shared" si="71"/>
        <v>0.11020036429872496</v>
      </c>
      <c r="AA60" s="31">
        <f t="shared" si="71"/>
        <v>0.18092428711897737</v>
      </c>
      <c r="AB60" s="31">
        <f t="shared" si="71"/>
        <v>0.14420803782505912</v>
      </c>
    </row>
    <row r="61" spans="1:28" s="50" customFormat="1" ht="28.5" customHeight="1" x14ac:dyDescent="0.2">
      <c r="A61" s="58" t="s">
        <v>52</v>
      </c>
      <c r="B61" s="10">
        <f t="shared" si="70"/>
        <v>1480</v>
      </c>
      <c r="C61" s="10">
        <f t="shared" si="70"/>
        <v>1445</v>
      </c>
      <c r="D61" s="11">
        <f t="shared" si="50"/>
        <v>2925</v>
      </c>
      <c r="E61" s="88">
        <v>114</v>
      </c>
      <c r="F61" s="88">
        <v>113</v>
      </c>
      <c r="G61" s="89">
        <f t="shared" si="6"/>
        <v>227</v>
      </c>
      <c r="H61" s="90">
        <f t="shared" si="48"/>
        <v>7.7027027027027031E-2</v>
      </c>
      <c r="I61" s="90">
        <f t="shared" si="49"/>
        <v>7.8200692041522496E-2</v>
      </c>
      <c r="J61" s="90">
        <f t="shared" si="41"/>
        <v>7.7606837606837606E-2</v>
      </c>
      <c r="K61" s="88">
        <v>1042</v>
      </c>
      <c r="L61" s="88">
        <v>896</v>
      </c>
      <c r="M61" s="89">
        <f t="shared" si="9"/>
        <v>1938</v>
      </c>
      <c r="N61" s="90">
        <f t="shared" si="42"/>
        <v>0.70405405405405408</v>
      </c>
      <c r="O61" s="90">
        <f t="shared" si="43"/>
        <v>0.62006920415224909</v>
      </c>
      <c r="P61" s="90">
        <f t="shared" si="44"/>
        <v>0.66256410256410259</v>
      </c>
      <c r="Q61" s="88">
        <v>324</v>
      </c>
      <c r="R61" s="88">
        <v>436</v>
      </c>
      <c r="S61" s="89">
        <f t="shared" si="12"/>
        <v>760</v>
      </c>
      <c r="T61" s="90">
        <f t="shared" si="45"/>
        <v>0.21891891891891893</v>
      </c>
      <c r="U61" s="90">
        <f t="shared" si="46"/>
        <v>0.30173010380622839</v>
      </c>
      <c r="V61" s="90">
        <f t="shared" si="47"/>
        <v>0.25982905982905985</v>
      </c>
      <c r="W61" s="98">
        <v>152</v>
      </c>
      <c r="X61" s="98">
        <v>242</v>
      </c>
      <c r="Y61" s="105">
        <f t="shared" si="14"/>
        <v>394</v>
      </c>
      <c r="Z61" s="12">
        <f t="shared" si="71"/>
        <v>0.10270270270270271</v>
      </c>
      <c r="AA61" s="12">
        <f t="shared" si="71"/>
        <v>0.16747404844290659</v>
      </c>
      <c r="AB61" s="12">
        <f t="shared" si="71"/>
        <v>0.13470085470085469</v>
      </c>
    </row>
    <row r="62" spans="1:28" s="50" customFormat="1" ht="28.5" customHeight="1" x14ac:dyDescent="0.2">
      <c r="A62" s="58" t="s">
        <v>53</v>
      </c>
      <c r="B62" s="10">
        <f t="shared" si="70"/>
        <v>615</v>
      </c>
      <c r="C62" s="10">
        <f t="shared" si="70"/>
        <v>621</v>
      </c>
      <c r="D62" s="11">
        <f t="shared" si="50"/>
        <v>1236</v>
      </c>
      <c r="E62" s="88">
        <v>63</v>
      </c>
      <c r="F62" s="88">
        <v>44</v>
      </c>
      <c r="G62" s="89">
        <f t="shared" si="6"/>
        <v>107</v>
      </c>
      <c r="H62" s="90">
        <f t="shared" si="48"/>
        <v>0.1024390243902439</v>
      </c>
      <c r="I62" s="90">
        <f t="shared" si="49"/>
        <v>7.0853462157809979E-2</v>
      </c>
      <c r="J62" s="90">
        <f t="shared" si="41"/>
        <v>8.6569579288025889E-2</v>
      </c>
      <c r="K62" s="88">
        <v>413</v>
      </c>
      <c r="L62" s="88">
        <v>369</v>
      </c>
      <c r="M62" s="89">
        <f t="shared" si="9"/>
        <v>782</v>
      </c>
      <c r="N62" s="90">
        <f t="shared" si="42"/>
        <v>0.67154471544715444</v>
      </c>
      <c r="O62" s="90">
        <f t="shared" si="43"/>
        <v>0.59420289855072461</v>
      </c>
      <c r="P62" s="90">
        <f t="shared" si="44"/>
        <v>0.6326860841423948</v>
      </c>
      <c r="Q62" s="88">
        <v>139</v>
      </c>
      <c r="R62" s="88">
        <v>208</v>
      </c>
      <c r="S62" s="89">
        <f t="shared" si="12"/>
        <v>347</v>
      </c>
      <c r="T62" s="90">
        <f t="shared" si="45"/>
        <v>0.22601626016260162</v>
      </c>
      <c r="U62" s="90">
        <f t="shared" si="46"/>
        <v>0.33494363929146537</v>
      </c>
      <c r="V62" s="90">
        <f t="shared" si="47"/>
        <v>0.28074433656957931</v>
      </c>
      <c r="W62" s="98">
        <v>66</v>
      </c>
      <c r="X62" s="98">
        <v>126</v>
      </c>
      <c r="Y62" s="105">
        <f t="shared" si="14"/>
        <v>192</v>
      </c>
      <c r="Z62" s="12">
        <f t="shared" si="71"/>
        <v>0.10731707317073171</v>
      </c>
      <c r="AA62" s="12">
        <f t="shared" si="71"/>
        <v>0.20289855072463769</v>
      </c>
      <c r="AB62" s="12">
        <f t="shared" si="71"/>
        <v>0.1553398058252427</v>
      </c>
    </row>
    <row r="63" spans="1:28" s="50" customFormat="1" ht="28.5" customHeight="1" x14ac:dyDescent="0.2">
      <c r="A63" s="58" t="s">
        <v>54</v>
      </c>
      <c r="B63" s="10">
        <f t="shared" si="70"/>
        <v>1463</v>
      </c>
      <c r="C63" s="10">
        <f t="shared" si="70"/>
        <v>1529</v>
      </c>
      <c r="D63" s="11">
        <f t="shared" si="50"/>
        <v>2992</v>
      </c>
      <c r="E63" s="88">
        <v>123</v>
      </c>
      <c r="F63" s="88">
        <v>141</v>
      </c>
      <c r="G63" s="89">
        <f t="shared" si="6"/>
        <v>264</v>
      </c>
      <c r="H63" s="90">
        <f t="shared" si="48"/>
        <v>8.4073820915926176E-2</v>
      </c>
      <c r="I63" s="90">
        <f t="shared" si="49"/>
        <v>9.221713538260301E-2</v>
      </c>
      <c r="J63" s="90">
        <f t="shared" si="41"/>
        <v>8.8235294117647065E-2</v>
      </c>
      <c r="K63" s="88">
        <v>1078</v>
      </c>
      <c r="L63" s="88">
        <v>1042</v>
      </c>
      <c r="M63" s="89">
        <f t="shared" si="9"/>
        <v>2120</v>
      </c>
      <c r="N63" s="90">
        <f t="shared" si="42"/>
        <v>0.73684210526315785</v>
      </c>
      <c r="O63" s="90">
        <f t="shared" si="43"/>
        <v>0.68149117069980381</v>
      </c>
      <c r="P63" s="90">
        <f t="shared" si="44"/>
        <v>0.70855614973262027</v>
      </c>
      <c r="Q63" s="88">
        <v>262</v>
      </c>
      <c r="R63" s="88">
        <v>346</v>
      </c>
      <c r="S63" s="89">
        <f t="shared" si="12"/>
        <v>608</v>
      </c>
      <c r="T63" s="90">
        <f t="shared" si="45"/>
        <v>0.17908407382091593</v>
      </c>
      <c r="U63" s="90">
        <f t="shared" si="46"/>
        <v>0.22629169391759321</v>
      </c>
      <c r="V63" s="90">
        <f t="shared" si="47"/>
        <v>0.20320855614973263</v>
      </c>
      <c r="W63" s="98">
        <v>129</v>
      </c>
      <c r="X63" s="98">
        <v>189</v>
      </c>
      <c r="Y63" s="105">
        <f t="shared" si="14"/>
        <v>318</v>
      </c>
      <c r="Z63" s="12">
        <f t="shared" si="71"/>
        <v>8.8174982911825017E-2</v>
      </c>
      <c r="AA63" s="12">
        <f t="shared" si="71"/>
        <v>0.1236102027468934</v>
      </c>
      <c r="AB63" s="12">
        <f t="shared" si="71"/>
        <v>0.10628342245989304</v>
      </c>
    </row>
    <row r="64" spans="1:28" s="50" customFormat="1" ht="28.5" customHeight="1" x14ac:dyDescent="0.2">
      <c r="A64" s="58" t="s">
        <v>55</v>
      </c>
      <c r="B64" s="10">
        <f t="shared" si="70"/>
        <v>1280</v>
      </c>
      <c r="C64" s="10">
        <f t="shared" si="70"/>
        <v>1294</v>
      </c>
      <c r="D64" s="11">
        <f t="shared" si="50"/>
        <v>2574</v>
      </c>
      <c r="E64" s="88">
        <v>114</v>
      </c>
      <c r="F64" s="88">
        <v>110</v>
      </c>
      <c r="G64" s="89">
        <f t="shared" si="6"/>
        <v>224</v>
      </c>
      <c r="H64" s="90">
        <f t="shared" si="48"/>
        <v>8.9062500000000003E-2</v>
      </c>
      <c r="I64" s="90">
        <f t="shared" si="49"/>
        <v>8.5007727975270481E-2</v>
      </c>
      <c r="J64" s="90">
        <f t="shared" si="41"/>
        <v>8.7024087024087024E-2</v>
      </c>
      <c r="K64" s="88">
        <v>855</v>
      </c>
      <c r="L64" s="88">
        <v>834</v>
      </c>
      <c r="M64" s="89">
        <f t="shared" si="9"/>
        <v>1689</v>
      </c>
      <c r="N64" s="90">
        <f t="shared" si="42"/>
        <v>0.66796875</v>
      </c>
      <c r="O64" s="90">
        <f t="shared" si="43"/>
        <v>0.6445131375579598</v>
      </c>
      <c r="P64" s="90">
        <f t="shared" si="44"/>
        <v>0.65617715617715622</v>
      </c>
      <c r="Q64" s="88">
        <v>311</v>
      </c>
      <c r="R64" s="88">
        <v>350</v>
      </c>
      <c r="S64" s="89">
        <f t="shared" si="12"/>
        <v>661</v>
      </c>
      <c r="T64" s="90">
        <f t="shared" si="45"/>
        <v>0.24296875000000001</v>
      </c>
      <c r="U64" s="90">
        <f t="shared" si="46"/>
        <v>0.27047913446676969</v>
      </c>
      <c r="V64" s="90">
        <f t="shared" si="47"/>
        <v>0.2567987567987568</v>
      </c>
      <c r="W64" s="98">
        <v>156</v>
      </c>
      <c r="X64" s="98">
        <v>203</v>
      </c>
      <c r="Y64" s="105">
        <f t="shared" si="14"/>
        <v>359</v>
      </c>
      <c r="Z64" s="12">
        <f t="shared" si="71"/>
        <v>0.121875</v>
      </c>
      <c r="AA64" s="12">
        <f t="shared" si="71"/>
        <v>0.15687789799072643</v>
      </c>
      <c r="AB64" s="12">
        <f t="shared" si="71"/>
        <v>0.13947163947163946</v>
      </c>
    </row>
    <row r="65" spans="1:28" s="50" customFormat="1" ht="28.5" customHeight="1" x14ac:dyDescent="0.2">
      <c r="A65" s="67" t="s">
        <v>56</v>
      </c>
      <c r="B65" s="13">
        <f t="shared" si="70"/>
        <v>1334</v>
      </c>
      <c r="C65" s="13">
        <f t="shared" si="70"/>
        <v>1370</v>
      </c>
      <c r="D65" s="14">
        <f t="shared" si="50"/>
        <v>2704</v>
      </c>
      <c r="E65" s="91">
        <v>128</v>
      </c>
      <c r="F65" s="91">
        <v>130</v>
      </c>
      <c r="G65" s="92">
        <f t="shared" si="6"/>
        <v>258</v>
      </c>
      <c r="H65" s="93">
        <f t="shared" si="48"/>
        <v>9.5952023988005994E-2</v>
      </c>
      <c r="I65" s="93">
        <f t="shared" si="49"/>
        <v>9.4890510948905105E-2</v>
      </c>
      <c r="J65" s="93">
        <f t="shared" si="41"/>
        <v>9.5414201183431954E-2</v>
      </c>
      <c r="K65" s="91">
        <v>914</v>
      </c>
      <c r="L65" s="91">
        <v>871</v>
      </c>
      <c r="M65" s="92">
        <f t="shared" si="9"/>
        <v>1785</v>
      </c>
      <c r="N65" s="93">
        <f t="shared" si="42"/>
        <v>0.68515742128935531</v>
      </c>
      <c r="O65" s="93">
        <f t="shared" si="43"/>
        <v>0.6357664233576642</v>
      </c>
      <c r="P65" s="93">
        <f t="shared" si="44"/>
        <v>0.66013313609467461</v>
      </c>
      <c r="Q65" s="91">
        <v>292</v>
      </c>
      <c r="R65" s="91">
        <v>369</v>
      </c>
      <c r="S65" s="92">
        <f t="shared" si="12"/>
        <v>661</v>
      </c>
      <c r="T65" s="93">
        <f t="shared" si="45"/>
        <v>0.21889055472263869</v>
      </c>
      <c r="U65" s="93">
        <f t="shared" si="46"/>
        <v>0.26934306569343064</v>
      </c>
      <c r="V65" s="93">
        <f t="shared" si="47"/>
        <v>0.2444526627218935</v>
      </c>
      <c r="W65" s="99">
        <v>165</v>
      </c>
      <c r="X65" s="99">
        <v>235</v>
      </c>
      <c r="Y65" s="108">
        <f t="shared" si="14"/>
        <v>400</v>
      </c>
      <c r="Z65" s="15">
        <f t="shared" si="71"/>
        <v>0.12368815592203898</v>
      </c>
      <c r="AA65" s="15">
        <f t="shared" si="71"/>
        <v>0.17153284671532848</v>
      </c>
      <c r="AB65" s="15">
        <f t="shared" si="71"/>
        <v>0.14792899408284024</v>
      </c>
    </row>
    <row r="66" spans="1:28" s="50" customFormat="1" ht="28.5" customHeight="1" x14ac:dyDescent="0.2">
      <c r="A66" s="68" t="s">
        <v>101</v>
      </c>
      <c r="B66" s="42">
        <f>B60+B61+B62+B63+B64+B65</f>
        <v>7270</v>
      </c>
      <c r="C66" s="42">
        <f>C60+C61+C62+C63+C64+C65</f>
        <v>7276</v>
      </c>
      <c r="D66" s="44">
        <f t="shared" si="50"/>
        <v>14546</v>
      </c>
      <c r="E66" s="42">
        <f>E60+E61+E62+E63+E64+E65</f>
        <v>658</v>
      </c>
      <c r="F66" s="42">
        <f>F60+F61+F62+F63+F64+F65</f>
        <v>651</v>
      </c>
      <c r="G66" s="44">
        <f>E66+F66</f>
        <v>1309</v>
      </c>
      <c r="H66" s="43">
        <f t="shared" si="48"/>
        <v>9.0508940852819811E-2</v>
      </c>
      <c r="I66" s="43">
        <f t="shared" si="49"/>
        <v>8.947223749312809E-2</v>
      </c>
      <c r="J66" s="43">
        <f t="shared" si="41"/>
        <v>8.9990375360923969E-2</v>
      </c>
      <c r="K66" s="42">
        <f>K60+K61+K62+K63+K64+K65</f>
        <v>5023</v>
      </c>
      <c r="L66" s="42">
        <f>L60+L61+L62+L63+L64+L65</f>
        <v>4587</v>
      </c>
      <c r="M66" s="44">
        <f>K66+L66</f>
        <v>9610</v>
      </c>
      <c r="N66" s="43">
        <f t="shared" si="42"/>
        <v>0.69092159559834943</v>
      </c>
      <c r="O66" s="43">
        <f t="shared" si="43"/>
        <v>0.63042880703683346</v>
      </c>
      <c r="P66" s="43">
        <f t="shared" si="44"/>
        <v>0.660662725147807</v>
      </c>
      <c r="Q66" s="42">
        <f>Q60+Q61+Q62+Q63+Q64+Q65</f>
        <v>1589</v>
      </c>
      <c r="R66" s="42">
        <f>R60+R61+R62+R63+R64+R65</f>
        <v>2038</v>
      </c>
      <c r="S66" s="44">
        <f>Q66+R66</f>
        <v>3627</v>
      </c>
      <c r="T66" s="43">
        <f t="shared" si="45"/>
        <v>0.21856946354883081</v>
      </c>
      <c r="U66" s="43">
        <f t="shared" si="46"/>
        <v>0.28009895547003849</v>
      </c>
      <c r="V66" s="43">
        <f t="shared" si="47"/>
        <v>0.24934689949126906</v>
      </c>
      <c r="W66" s="41">
        <f>W60+W61+W62+W63+W64+W65</f>
        <v>789</v>
      </c>
      <c r="X66" s="41">
        <f>X60+X61+X62+X63+X64+X65</f>
        <v>1179</v>
      </c>
      <c r="Y66" s="41">
        <f>W66+X66</f>
        <v>1968</v>
      </c>
      <c r="Z66" s="43">
        <f t="shared" si="18"/>
        <v>0.10852819807427785</v>
      </c>
      <c r="AA66" s="43">
        <f t="shared" si="19"/>
        <v>0.1620395821880154</v>
      </c>
      <c r="AB66" s="43">
        <f t="shared" si="20"/>
        <v>0.13529492644025848</v>
      </c>
    </row>
    <row r="67" spans="1:28" s="50" customFormat="1" ht="28.5" customHeight="1" x14ac:dyDescent="0.2">
      <c r="A67" s="69" t="s">
        <v>57</v>
      </c>
      <c r="B67" s="20">
        <f>E67+K67+Q67</f>
        <v>187</v>
      </c>
      <c r="C67" s="20">
        <f>F67+L67+R67</f>
        <v>199</v>
      </c>
      <c r="D67" s="21">
        <f t="shared" si="50"/>
        <v>386</v>
      </c>
      <c r="E67" s="100">
        <v>31</v>
      </c>
      <c r="F67" s="100">
        <v>33</v>
      </c>
      <c r="G67" s="101">
        <f t="shared" si="6"/>
        <v>64</v>
      </c>
      <c r="H67" s="102">
        <f t="shared" si="48"/>
        <v>0.16577540106951871</v>
      </c>
      <c r="I67" s="102">
        <f t="shared" si="49"/>
        <v>0.16582914572864321</v>
      </c>
      <c r="J67" s="102">
        <f t="shared" si="41"/>
        <v>0.16580310880829016</v>
      </c>
      <c r="K67" s="100">
        <v>103</v>
      </c>
      <c r="L67" s="100">
        <v>97</v>
      </c>
      <c r="M67" s="101">
        <f t="shared" si="9"/>
        <v>200</v>
      </c>
      <c r="N67" s="102">
        <f t="shared" si="42"/>
        <v>0.55080213903743314</v>
      </c>
      <c r="O67" s="102">
        <f t="shared" si="43"/>
        <v>0.48743718592964824</v>
      </c>
      <c r="P67" s="102">
        <f t="shared" si="44"/>
        <v>0.51813471502590669</v>
      </c>
      <c r="Q67" s="100">
        <v>53</v>
      </c>
      <c r="R67" s="100">
        <v>69</v>
      </c>
      <c r="S67" s="101">
        <f t="shared" si="12"/>
        <v>122</v>
      </c>
      <c r="T67" s="102">
        <f t="shared" si="45"/>
        <v>0.28342245989304815</v>
      </c>
      <c r="U67" s="102">
        <f t="shared" si="46"/>
        <v>0.34673366834170855</v>
      </c>
      <c r="V67" s="102">
        <f t="shared" si="47"/>
        <v>0.31606217616580312</v>
      </c>
      <c r="W67" s="103">
        <v>26</v>
      </c>
      <c r="X67" s="103">
        <v>41</v>
      </c>
      <c r="Y67" s="104">
        <f t="shared" si="14"/>
        <v>67</v>
      </c>
      <c r="Z67" s="22">
        <f t="shared" si="18"/>
        <v>0.13903743315508021</v>
      </c>
      <c r="AA67" s="22">
        <f t="shared" si="19"/>
        <v>0.20603015075376885</v>
      </c>
      <c r="AB67" s="22">
        <f t="shared" si="20"/>
        <v>0.17357512953367876</v>
      </c>
    </row>
    <row r="68" spans="1:28" s="50" customFormat="1" ht="28.5" customHeight="1" x14ac:dyDescent="0.2">
      <c r="A68" s="67" t="s">
        <v>58</v>
      </c>
      <c r="B68" s="13">
        <f>E68+K68+Q68</f>
        <v>575</v>
      </c>
      <c r="C68" s="13">
        <f>F68+L68+R68</f>
        <v>520</v>
      </c>
      <c r="D68" s="14">
        <f t="shared" si="50"/>
        <v>1095</v>
      </c>
      <c r="E68" s="91">
        <v>113</v>
      </c>
      <c r="F68" s="91">
        <v>75</v>
      </c>
      <c r="G68" s="92">
        <f t="shared" si="6"/>
        <v>188</v>
      </c>
      <c r="H68" s="93">
        <f t="shared" si="48"/>
        <v>0.19652173913043477</v>
      </c>
      <c r="I68" s="93">
        <f t="shared" si="49"/>
        <v>0.14423076923076922</v>
      </c>
      <c r="J68" s="93">
        <f t="shared" si="41"/>
        <v>0.17168949771689498</v>
      </c>
      <c r="K68" s="91">
        <v>362</v>
      </c>
      <c r="L68" s="91">
        <v>321</v>
      </c>
      <c r="M68" s="92">
        <f t="shared" si="9"/>
        <v>683</v>
      </c>
      <c r="N68" s="93">
        <f t="shared" si="42"/>
        <v>0.62956521739130433</v>
      </c>
      <c r="O68" s="93">
        <f t="shared" si="43"/>
        <v>0.61730769230769234</v>
      </c>
      <c r="P68" s="93">
        <f t="shared" si="44"/>
        <v>0.62374429223744288</v>
      </c>
      <c r="Q68" s="91">
        <v>100</v>
      </c>
      <c r="R68" s="91">
        <v>124</v>
      </c>
      <c r="S68" s="92">
        <f t="shared" si="12"/>
        <v>224</v>
      </c>
      <c r="T68" s="93">
        <f t="shared" si="45"/>
        <v>0.17391304347826086</v>
      </c>
      <c r="U68" s="93">
        <f t="shared" si="46"/>
        <v>0.23846153846153847</v>
      </c>
      <c r="V68" s="93">
        <f t="shared" si="47"/>
        <v>0.20456621004566211</v>
      </c>
      <c r="W68" s="99">
        <v>53</v>
      </c>
      <c r="X68" s="99">
        <v>60</v>
      </c>
      <c r="Y68" s="108">
        <f t="shared" si="14"/>
        <v>113</v>
      </c>
      <c r="Z68" s="15">
        <f t="shared" si="18"/>
        <v>9.2173913043478259E-2</v>
      </c>
      <c r="AA68" s="15">
        <f t="shared" si="19"/>
        <v>0.11538461538461539</v>
      </c>
      <c r="AB68" s="15">
        <f t="shared" si="20"/>
        <v>0.10319634703196347</v>
      </c>
    </row>
    <row r="69" spans="1:28" s="50" customFormat="1" ht="28.5" customHeight="1" x14ac:dyDescent="0.2">
      <c r="A69" s="68" t="s">
        <v>102</v>
      </c>
      <c r="B69" s="42">
        <f>B67+B68</f>
        <v>762</v>
      </c>
      <c r="C69" s="42">
        <f>C67+C68</f>
        <v>719</v>
      </c>
      <c r="D69" s="42">
        <f>B69+C69</f>
        <v>1481</v>
      </c>
      <c r="E69" s="42">
        <f>E67+E68</f>
        <v>144</v>
      </c>
      <c r="F69" s="42">
        <f>F67+F68</f>
        <v>108</v>
      </c>
      <c r="G69" s="42">
        <f>E69+F69</f>
        <v>252</v>
      </c>
      <c r="H69" s="43">
        <f t="shared" si="48"/>
        <v>0.1889763779527559</v>
      </c>
      <c r="I69" s="43">
        <f t="shared" si="49"/>
        <v>0.1502086230876217</v>
      </c>
      <c r="J69" s="43">
        <f t="shared" si="41"/>
        <v>0.17015530047265362</v>
      </c>
      <c r="K69" s="42">
        <f>K67+K68</f>
        <v>465</v>
      </c>
      <c r="L69" s="42">
        <f>L67+L68</f>
        <v>418</v>
      </c>
      <c r="M69" s="42">
        <f>K69+L69</f>
        <v>883</v>
      </c>
      <c r="N69" s="43">
        <f t="shared" si="42"/>
        <v>0.61023622047244097</v>
      </c>
      <c r="O69" s="43">
        <f t="shared" si="43"/>
        <v>0.58136300417246178</v>
      </c>
      <c r="P69" s="43">
        <f t="shared" si="44"/>
        <v>0.59621877110060773</v>
      </c>
      <c r="Q69" s="42">
        <f>Q67+Q68</f>
        <v>153</v>
      </c>
      <c r="R69" s="42">
        <f>R67+R68</f>
        <v>193</v>
      </c>
      <c r="S69" s="42">
        <f>Q69+R69</f>
        <v>346</v>
      </c>
      <c r="T69" s="43">
        <f t="shared" si="45"/>
        <v>0.20078740157480315</v>
      </c>
      <c r="U69" s="43">
        <f t="shared" si="46"/>
        <v>0.26842837273991654</v>
      </c>
      <c r="V69" s="43">
        <f t="shared" si="47"/>
        <v>0.23362592842673868</v>
      </c>
      <c r="W69" s="41">
        <f>W67+W68</f>
        <v>79</v>
      </c>
      <c r="X69" s="41">
        <f>X67+X68</f>
        <v>101</v>
      </c>
      <c r="Y69" s="41">
        <f>W69+X69</f>
        <v>180</v>
      </c>
      <c r="Z69" s="43">
        <f t="shared" si="18"/>
        <v>0.1036745406824147</v>
      </c>
      <c r="AA69" s="43">
        <f t="shared" si="19"/>
        <v>0.14047287899860919</v>
      </c>
      <c r="AB69" s="43">
        <f t="shared" si="20"/>
        <v>0.12153950033760973</v>
      </c>
    </row>
    <row r="70" spans="1:28" s="50" customFormat="1" ht="28.5" customHeight="1" x14ac:dyDescent="0.2">
      <c r="A70" s="65" t="s">
        <v>59</v>
      </c>
      <c r="B70" s="17">
        <f t="shared" ref="B70:B94" si="72">E70+K70+Q70</f>
        <v>344</v>
      </c>
      <c r="C70" s="17">
        <f t="shared" ref="C70:C94" si="73">F70+L70+R70</f>
        <v>324</v>
      </c>
      <c r="D70" s="18">
        <f>B70+C70</f>
        <v>668</v>
      </c>
      <c r="E70" s="106">
        <v>67</v>
      </c>
      <c r="F70" s="106">
        <v>53</v>
      </c>
      <c r="G70" s="94">
        <f>E70+F70</f>
        <v>120</v>
      </c>
      <c r="H70" s="107">
        <f t="shared" si="48"/>
        <v>0.19476744186046513</v>
      </c>
      <c r="I70" s="107">
        <f t="shared" si="49"/>
        <v>0.16358024691358025</v>
      </c>
      <c r="J70" s="107">
        <f t="shared" si="41"/>
        <v>0.17964071856287425</v>
      </c>
      <c r="K70" s="106">
        <v>221</v>
      </c>
      <c r="L70" s="106">
        <v>204</v>
      </c>
      <c r="M70" s="94">
        <f>K70+L70</f>
        <v>425</v>
      </c>
      <c r="N70" s="107">
        <f t="shared" si="42"/>
        <v>0.64244186046511631</v>
      </c>
      <c r="O70" s="107">
        <f t="shared" si="43"/>
        <v>0.62962962962962965</v>
      </c>
      <c r="P70" s="107">
        <f t="shared" si="44"/>
        <v>0.63622754491017963</v>
      </c>
      <c r="Q70" s="106">
        <v>56</v>
      </c>
      <c r="R70" s="106">
        <v>67</v>
      </c>
      <c r="S70" s="94">
        <f>Q70+R70</f>
        <v>123</v>
      </c>
      <c r="T70" s="107">
        <f>Q70/B70</f>
        <v>0.16279069767441862</v>
      </c>
      <c r="U70" s="107">
        <f>R70/C70</f>
        <v>0.20679012345679013</v>
      </c>
      <c r="V70" s="107">
        <f t="shared" si="47"/>
        <v>0.18413173652694612</v>
      </c>
      <c r="W70" s="130">
        <v>30</v>
      </c>
      <c r="X70" s="130">
        <v>35</v>
      </c>
      <c r="Y70" s="131">
        <f>W70+X70</f>
        <v>65</v>
      </c>
      <c r="Z70" s="107">
        <f t="shared" si="18"/>
        <v>8.7209302325581398E-2</v>
      </c>
      <c r="AA70" s="23">
        <f t="shared" si="19"/>
        <v>0.10802469135802469</v>
      </c>
      <c r="AB70" s="23">
        <f t="shared" si="20"/>
        <v>9.730538922155689E-2</v>
      </c>
    </row>
    <row r="71" spans="1:28" s="50" customFormat="1" ht="28.5" customHeight="1" x14ac:dyDescent="0.2">
      <c r="A71" s="64" t="s">
        <v>60</v>
      </c>
      <c r="B71" s="17">
        <f t="shared" si="72"/>
        <v>271</v>
      </c>
      <c r="C71" s="17">
        <f t="shared" si="73"/>
        <v>263</v>
      </c>
      <c r="D71" s="18">
        <f t="shared" si="50"/>
        <v>534</v>
      </c>
      <c r="E71" s="125">
        <v>24</v>
      </c>
      <c r="F71" s="125">
        <v>19</v>
      </c>
      <c r="G71" s="94">
        <f t="shared" ref="G71:G124" si="74">E71+F71</f>
        <v>43</v>
      </c>
      <c r="H71" s="95">
        <f t="shared" si="48"/>
        <v>8.8560885608856083E-2</v>
      </c>
      <c r="I71" s="95">
        <f t="shared" si="49"/>
        <v>7.2243346007604556E-2</v>
      </c>
      <c r="J71" s="95">
        <f t="shared" si="41"/>
        <v>8.0524344569288392E-2</v>
      </c>
      <c r="K71" s="125">
        <v>169</v>
      </c>
      <c r="L71" s="125">
        <v>158</v>
      </c>
      <c r="M71" s="94">
        <f t="shared" ref="M71:M124" si="75">K71+L71</f>
        <v>327</v>
      </c>
      <c r="N71" s="95">
        <f t="shared" si="42"/>
        <v>0.62361623616236161</v>
      </c>
      <c r="O71" s="95">
        <f t="shared" si="43"/>
        <v>0.60076045627376429</v>
      </c>
      <c r="P71" s="95">
        <f t="shared" si="44"/>
        <v>0.61235955056179781</v>
      </c>
      <c r="Q71" s="125">
        <v>78</v>
      </c>
      <c r="R71" s="125">
        <v>86</v>
      </c>
      <c r="S71" s="94">
        <f t="shared" ref="S71:S124" si="76">Q71+R71</f>
        <v>164</v>
      </c>
      <c r="T71" s="95">
        <f t="shared" si="45"/>
        <v>0.28782287822878228</v>
      </c>
      <c r="U71" s="95">
        <f t="shared" si="46"/>
        <v>0.3269961977186312</v>
      </c>
      <c r="V71" s="95">
        <f t="shared" si="47"/>
        <v>0.30711610486891383</v>
      </c>
      <c r="W71" s="127">
        <v>41</v>
      </c>
      <c r="X71" s="127">
        <v>51</v>
      </c>
      <c r="Y71" s="128">
        <f t="shared" ref="Y71:Y124" si="77">W71+X71</f>
        <v>92</v>
      </c>
      <c r="Z71" s="95">
        <f t="shared" ref="Z71:AB121" si="78">W71/B71</f>
        <v>0.15129151291512916</v>
      </c>
      <c r="AA71" s="19">
        <f t="shared" si="78"/>
        <v>0.19391634980988592</v>
      </c>
      <c r="AB71" s="19">
        <f t="shared" si="78"/>
        <v>0.17228464419475656</v>
      </c>
    </row>
    <row r="72" spans="1:28" s="50" customFormat="1" ht="28.5" customHeight="1" x14ac:dyDescent="0.2">
      <c r="A72" s="69" t="s">
        <v>107</v>
      </c>
      <c r="B72" s="20">
        <f t="shared" si="72"/>
        <v>887</v>
      </c>
      <c r="C72" s="20">
        <f t="shared" si="73"/>
        <v>794</v>
      </c>
      <c r="D72" s="21">
        <f t="shared" si="50"/>
        <v>1681</v>
      </c>
      <c r="E72" s="100">
        <v>138</v>
      </c>
      <c r="F72" s="100">
        <v>123</v>
      </c>
      <c r="G72" s="101">
        <f t="shared" si="74"/>
        <v>261</v>
      </c>
      <c r="H72" s="102">
        <f t="shared" si="48"/>
        <v>0.1555806087936866</v>
      </c>
      <c r="I72" s="102">
        <f t="shared" si="49"/>
        <v>0.15491183879093198</v>
      </c>
      <c r="J72" s="102">
        <f t="shared" si="41"/>
        <v>0.15526472337894109</v>
      </c>
      <c r="K72" s="100">
        <v>583</v>
      </c>
      <c r="L72" s="100">
        <v>485</v>
      </c>
      <c r="M72" s="101">
        <f t="shared" si="75"/>
        <v>1068</v>
      </c>
      <c r="N72" s="102">
        <f t="shared" si="42"/>
        <v>0.65727170236753096</v>
      </c>
      <c r="O72" s="102">
        <f t="shared" si="43"/>
        <v>0.61083123425692698</v>
      </c>
      <c r="P72" s="102">
        <f t="shared" si="44"/>
        <v>0.6353361094586556</v>
      </c>
      <c r="Q72" s="100">
        <v>166</v>
      </c>
      <c r="R72" s="100">
        <v>186</v>
      </c>
      <c r="S72" s="101">
        <f t="shared" si="76"/>
        <v>352</v>
      </c>
      <c r="T72" s="102">
        <f t="shared" si="45"/>
        <v>0.18714768883878241</v>
      </c>
      <c r="U72" s="102">
        <f t="shared" si="46"/>
        <v>0.23425692695214106</v>
      </c>
      <c r="V72" s="102">
        <f t="shared" si="47"/>
        <v>0.20939916716240334</v>
      </c>
      <c r="W72" s="103">
        <v>87</v>
      </c>
      <c r="X72" s="103">
        <v>106</v>
      </c>
      <c r="Y72" s="104">
        <f t="shared" si="77"/>
        <v>193</v>
      </c>
      <c r="Z72" s="102">
        <f t="shared" si="78"/>
        <v>9.8083427282976324E-2</v>
      </c>
      <c r="AA72" s="22">
        <f t="shared" si="78"/>
        <v>0.13350125944584382</v>
      </c>
      <c r="AB72" s="22">
        <f t="shared" si="78"/>
        <v>0.11481261154074955</v>
      </c>
    </row>
    <row r="73" spans="1:28" s="50" customFormat="1" ht="28.5" customHeight="1" x14ac:dyDescent="0.2">
      <c r="A73" s="58" t="s">
        <v>108</v>
      </c>
      <c r="B73" s="10">
        <f t="shared" si="72"/>
        <v>565</v>
      </c>
      <c r="C73" s="10">
        <f t="shared" si="73"/>
        <v>528</v>
      </c>
      <c r="D73" s="11">
        <f t="shared" si="50"/>
        <v>1093</v>
      </c>
      <c r="E73" s="88">
        <v>75</v>
      </c>
      <c r="F73" s="88">
        <v>47</v>
      </c>
      <c r="G73" s="89">
        <f t="shared" si="74"/>
        <v>122</v>
      </c>
      <c r="H73" s="90">
        <f t="shared" si="48"/>
        <v>0.13274336283185842</v>
      </c>
      <c r="I73" s="90">
        <f t="shared" ref="I73:J75" si="79">F73/C73</f>
        <v>8.9015151515151519E-2</v>
      </c>
      <c r="J73" s="90">
        <f t="shared" si="79"/>
        <v>0.11161939615736505</v>
      </c>
      <c r="K73" s="88">
        <v>329</v>
      </c>
      <c r="L73" s="88">
        <v>300</v>
      </c>
      <c r="M73" s="89">
        <f t="shared" si="75"/>
        <v>629</v>
      </c>
      <c r="N73" s="90">
        <f t="shared" ref="N73:P75" si="80">K73/B73</f>
        <v>0.58230088495575216</v>
      </c>
      <c r="O73" s="90">
        <f t="shared" si="80"/>
        <v>0.56818181818181823</v>
      </c>
      <c r="P73" s="90">
        <f t="shared" si="80"/>
        <v>0.57548032936870996</v>
      </c>
      <c r="Q73" s="88">
        <v>161</v>
      </c>
      <c r="R73" s="88">
        <v>181</v>
      </c>
      <c r="S73" s="89">
        <f t="shared" si="76"/>
        <v>342</v>
      </c>
      <c r="T73" s="90">
        <f t="shared" ref="T73:V75" si="81">Q73/B73</f>
        <v>0.28495575221238939</v>
      </c>
      <c r="U73" s="90">
        <f t="shared" si="81"/>
        <v>0.34280303030303028</v>
      </c>
      <c r="V73" s="90">
        <f t="shared" si="81"/>
        <v>0.31290027447392499</v>
      </c>
      <c r="W73" s="98">
        <v>95</v>
      </c>
      <c r="X73" s="98">
        <v>102</v>
      </c>
      <c r="Y73" s="105">
        <f t="shared" si="77"/>
        <v>197</v>
      </c>
      <c r="Z73" s="90">
        <f t="shared" si="78"/>
        <v>0.16814159292035399</v>
      </c>
      <c r="AA73" s="12">
        <f t="shared" si="78"/>
        <v>0.19318181818181818</v>
      </c>
      <c r="AB73" s="12">
        <f t="shared" si="78"/>
        <v>0.18023787740164685</v>
      </c>
    </row>
    <row r="74" spans="1:28" s="50" customFormat="1" ht="28.5" customHeight="1" x14ac:dyDescent="0.2">
      <c r="A74" s="65" t="s">
        <v>109</v>
      </c>
      <c r="B74" s="13">
        <f t="shared" si="72"/>
        <v>148</v>
      </c>
      <c r="C74" s="13">
        <f t="shared" si="73"/>
        <v>131</v>
      </c>
      <c r="D74" s="14">
        <f t="shared" si="50"/>
        <v>279</v>
      </c>
      <c r="E74" s="91">
        <v>10</v>
      </c>
      <c r="F74" s="91">
        <v>21</v>
      </c>
      <c r="G74" s="92">
        <f t="shared" si="74"/>
        <v>31</v>
      </c>
      <c r="H74" s="93">
        <f t="shared" si="48"/>
        <v>6.7567567567567571E-2</v>
      </c>
      <c r="I74" s="93">
        <f t="shared" si="79"/>
        <v>0.16030534351145037</v>
      </c>
      <c r="J74" s="93">
        <f t="shared" si="79"/>
        <v>0.1111111111111111</v>
      </c>
      <c r="K74" s="91">
        <v>105</v>
      </c>
      <c r="L74" s="91">
        <v>71</v>
      </c>
      <c r="M74" s="92">
        <f t="shared" si="75"/>
        <v>176</v>
      </c>
      <c r="N74" s="93">
        <f t="shared" si="80"/>
        <v>0.70945945945945943</v>
      </c>
      <c r="O74" s="93">
        <f t="shared" si="80"/>
        <v>0.5419847328244275</v>
      </c>
      <c r="P74" s="93">
        <f t="shared" si="80"/>
        <v>0.63082437275985659</v>
      </c>
      <c r="Q74" s="91">
        <v>33</v>
      </c>
      <c r="R74" s="91">
        <v>39</v>
      </c>
      <c r="S74" s="92">
        <f t="shared" si="76"/>
        <v>72</v>
      </c>
      <c r="T74" s="93">
        <f t="shared" si="81"/>
        <v>0.22297297297297297</v>
      </c>
      <c r="U74" s="93">
        <f t="shared" si="81"/>
        <v>0.29770992366412213</v>
      </c>
      <c r="V74" s="93">
        <f t="shared" si="81"/>
        <v>0.25806451612903225</v>
      </c>
      <c r="W74" s="99">
        <v>20</v>
      </c>
      <c r="X74" s="99">
        <v>18</v>
      </c>
      <c r="Y74" s="108">
        <f t="shared" si="77"/>
        <v>38</v>
      </c>
      <c r="Z74" s="93">
        <f t="shared" si="78"/>
        <v>0.13513513513513514</v>
      </c>
      <c r="AA74" s="15">
        <f t="shared" si="78"/>
        <v>0.13740458015267176</v>
      </c>
      <c r="AB74" s="15">
        <f t="shared" si="78"/>
        <v>0.13620071684587814</v>
      </c>
    </row>
    <row r="75" spans="1:28" s="50" customFormat="1" ht="28.5" customHeight="1" x14ac:dyDescent="0.2">
      <c r="A75" s="70" t="s">
        <v>110</v>
      </c>
      <c r="B75" s="45">
        <f>B72+B73+B74</f>
        <v>1600</v>
      </c>
      <c r="C75" s="45">
        <f>C72+C73+C74</f>
        <v>1453</v>
      </c>
      <c r="D75" s="44">
        <f>B75+C75</f>
        <v>3053</v>
      </c>
      <c r="E75" s="45">
        <f>E72+E73+E74</f>
        <v>223</v>
      </c>
      <c r="F75" s="45">
        <f>F72+F73+F74</f>
        <v>191</v>
      </c>
      <c r="G75" s="44">
        <f>E75+F75</f>
        <v>414</v>
      </c>
      <c r="H75" s="46">
        <f>E75/B75</f>
        <v>0.139375</v>
      </c>
      <c r="I75" s="46">
        <f t="shared" si="79"/>
        <v>0.13145216792842396</v>
      </c>
      <c r="J75" s="46">
        <f t="shared" si="79"/>
        <v>0.1356043236161153</v>
      </c>
      <c r="K75" s="45">
        <f>K72+K73+K74</f>
        <v>1017</v>
      </c>
      <c r="L75" s="45">
        <f>L72+L73+L74</f>
        <v>856</v>
      </c>
      <c r="M75" s="44">
        <f>K75+L75</f>
        <v>1873</v>
      </c>
      <c r="N75" s="46">
        <f t="shared" si="80"/>
        <v>0.635625</v>
      </c>
      <c r="O75" s="46">
        <f t="shared" si="80"/>
        <v>0.58912594631796289</v>
      </c>
      <c r="P75" s="46">
        <f t="shared" si="80"/>
        <v>0.6134949230265313</v>
      </c>
      <c r="Q75" s="45">
        <f>Q72+Q73+Q74</f>
        <v>360</v>
      </c>
      <c r="R75" s="45">
        <f>R72+R73+R74</f>
        <v>406</v>
      </c>
      <c r="S75" s="44">
        <f>Q75+R75</f>
        <v>766</v>
      </c>
      <c r="T75" s="46">
        <f t="shared" si="81"/>
        <v>0.22500000000000001</v>
      </c>
      <c r="U75" s="46">
        <f t="shared" si="81"/>
        <v>0.27942188575361321</v>
      </c>
      <c r="V75" s="46">
        <f t="shared" si="81"/>
        <v>0.2509007533573534</v>
      </c>
      <c r="W75" s="41">
        <f>W72+W73+W74</f>
        <v>202</v>
      </c>
      <c r="X75" s="41">
        <f>X72+X73+X74</f>
        <v>226</v>
      </c>
      <c r="Y75" s="41">
        <f>W75+X75</f>
        <v>428</v>
      </c>
      <c r="Z75" s="46">
        <f t="shared" si="78"/>
        <v>0.12625</v>
      </c>
      <c r="AA75" s="46">
        <f t="shared" si="78"/>
        <v>0.15554026152787337</v>
      </c>
      <c r="AB75" s="46">
        <f t="shared" si="78"/>
        <v>0.14018997707173272</v>
      </c>
    </row>
    <row r="76" spans="1:28" s="50" customFormat="1" ht="28.5" customHeight="1" x14ac:dyDescent="0.2">
      <c r="A76" s="60" t="s">
        <v>125</v>
      </c>
      <c r="B76" s="29">
        <f t="shared" ref="B76:B81" si="82">E76+K76+Q76</f>
        <v>95</v>
      </c>
      <c r="C76" s="29">
        <f t="shared" ref="C76:C81" si="83">F76+L76+R76</f>
        <v>100</v>
      </c>
      <c r="D76" s="30">
        <f t="shared" si="50"/>
        <v>195</v>
      </c>
      <c r="E76" s="122">
        <v>5</v>
      </c>
      <c r="F76" s="122">
        <v>3</v>
      </c>
      <c r="G76" s="123">
        <f t="shared" si="74"/>
        <v>8</v>
      </c>
      <c r="H76" s="129">
        <f t="shared" ref="H76:H81" si="84">E76/B76</f>
        <v>5.2631578947368418E-2</v>
      </c>
      <c r="I76" s="129">
        <f t="shared" ref="I76:I82" si="85">F76/C76</f>
        <v>0.03</v>
      </c>
      <c r="J76" s="129">
        <f t="shared" ref="J76:J82" si="86">G76/D76</f>
        <v>4.1025641025641026E-2</v>
      </c>
      <c r="K76" s="122">
        <v>57</v>
      </c>
      <c r="L76" s="122">
        <v>58</v>
      </c>
      <c r="M76" s="123">
        <f t="shared" si="75"/>
        <v>115</v>
      </c>
      <c r="N76" s="129">
        <f t="shared" ref="N76:N82" si="87">K76/B76</f>
        <v>0.6</v>
      </c>
      <c r="O76" s="129">
        <f t="shared" ref="O76:O82" si="88">L76/C76</f>
        <v>0.57999999999999996</v>
      </c>
      <c r="P76" s="129">
        <f t="shared" ref="P76:P82" si="89">M76/D76</f>
        <v>0.58974358974358976</v>
      </c>
      <c r="Q76" s="122">
        <v>33</v>
      </c>
      <c r="R76" s="122">
        <v>39</v>
      </c>
      <c r="S76" s="123">
        <f t="shared" si="76"/>
        <v>72</v>
      </c>
      <c r="T76" s="129">
        <f t="shared" ref="T76:T82" si="90">Q76/B76</f>
        <v>0.3473684210526316</v>
      </c>
      <c r="U76" s="129">
        <f t="shared" ref="U76:U82" si="91">R76/C76</f>
        <v>0.39</v>
      </c>
      <c r="V76" s="129">
        <f t="shared" ref="V76:V82" si="92">S76/D76</f>
        <v>0.36923076923076925</v>
      </c>
      <c r="W76" s="103">
        <v>11</v>
      </c>
      <c r="X76" s="103">
        <v>15</v>
      </c>
      <c r="Y76" s="104">
        <f t="shared" si="77"/>
        <v>26</v>
      </c>
      <c r="Z76" s="129">
        <f t="shared" ref="Z76:Z82" si="93">W76/B76</f>
        <v>0.11578947368421053</v>
      </c>
      <c r="AA76" s="129">
        <f t="shared" ref="AA76:AA82" si="94">X76/C76</f>
        <v>0.15</v>
      </c>
      <c r="AB76" s="31">
        <f t="shared" ref="AB76:AB82" si="95">Y76/D76</f>
        <v>0.13333333333333333</v>
      </c>
    </row>
    <row r="77" spans="1:28" s="50" customFormat="1" ht="28.5" customHeight="1" x14ac:dyDescent="0.2">
      <c r="A77" s="58" t="s">
        <v>126</v>
      </c>
      <c r="B77" s="10">
        <f t="shared" si="82"/>
        <v>479</v>
      </c>
      <c r="C77" s="10">
        <f t="shared" si="83"/>
        <v>474</v>
      </c>
      <c r="D77" s="11">
        <f t="shared" si="50"/>
        <v>953</v>
      </c>
      <c r="E77" s="88">
        <v>107</v>
      </c>
      <c r="F77" s="88">
        <v>74</v>
      </c>
      <c r="G77" s="89">
        <f t="shared" si="74"/>
        <v>181</v>
      </c>
      <c r="H77" s="90">
        <f t="shared" si="84"/>
        <v>0.22338204592901878</v>
      </c>
      <c r="I77" s="90">
        <f t="shared" si="85"/>
        <v>0.15611814345991562</v>
      </c>
      <c r="J77" s="90">
        <f t="shared" si="86"/>
        <v>0.18992654774396642</v>
      </c>
      <c r="K77" s="88">
        <v>295</v>
      </c>
      <c r="L77" s="88">
        <v>292</v>
      </c>
      <c r="M77" s="89">
        <f t="shared" si="75"/>
        <v>587</v>
      </c>
      <c r="N77" s="90">
        <f t="shared" si="87"/>
        <v>0.615866388308977</v>
      </c>
      <c r="O77" s="90">
        <f t="shared" si="88"/>
        <v>0.61603375527426163</v>
      </c>
      <c r="P77" s="90">
        <f t="shared" si="89"/>
        <v>0.61594963273871983</v>
      </c>
      <c r="Q77" s="88">
        <v>77</v>
      </c>
      <c r="R77" s="88">
        <v>108</v>
      </c>
      <c r="S77" s="89">
        <f t="shared" si="76"/>
        <v>185</v>
      </c>
      <c r="T77" s="90">
        <f t="shared" si="90"/>
        <v>0.16075156576200417</v>
      </c>
      <c r="U77" s="90">
        <f t="shared" si="91"/>
        <v>0.22784810126582278</v>
      </c>
      <c r="V77" s="90">
        <f t="shared" si="92"/>
        <v>0.19412381951731375</v>
      </c>
      <c r="W77" s="98">
        <v>42</v>
      </c>
      <c r="X77" s="98">
        <v>62</v>
      </c>
      <c r="Y77" s="105">
        <f t="shared" si="77"/>
        <v>104</v>
      </c>
      <c r="Z77" s="90">
        <f t="shared" si="93"/>
        <v>8.7682672233820466E-2</v>
      </c>
      <c r="AA77" s="90">
        <f t="shared" si="94"/>
        <v>0.13080168776371309</v>
      </c>
      <c r="AB77" s="12">
        <f t="shared" si="95"/>
        <v>0.10912906610703044</v>
      </c>
    </row>
    <row r="78" spans="1:28" s="50" customFormat="1" ht="28.5" customHeight="1" x14ac:dyDescent="0.2">
      <c r="A78" s="58" t="s">
        <v>127</v>
      </c>
      <c r="B78" s="10">
        <f t="shared" si="82"/>
        <v>557</v>
      </c>
      <c r="C78" s="10">
        <f t="shared" si="83"/>
        <v>518</v>
      </c>
      <c r="D78" s="11">
        <f t="shared" si="50"/>
        <v>1075</v>
      </c>
      <c r="E78" s="88">
        <v>91</v>
      </c>
      <c r="F78" s="88">
        <v>90</v>
      </c>
      <c r="G78" s="89">
        <f t="shared" si="74"/>
        <v>181</v>
      </c>
      <c r="H78" s="90">
        <f t="shared" si="84"/>
        <v>0.16337522441651706</v>
      </c>
      <c r="I78" s="90">
        <f t="shared" si="85"/>
        <v>0.17374517374517376</v>
      </c>
      <c r="J78" s="90">
        <f t="shared" si="86"/>
        <v>0.16837209302325581</v>
      </c>
      <c r="K78" s="88">
        <v>366</v>
      </c>
      <c r="L78" s="88">
        <v>307</v>
      </c>
      <c r="M78" s="89">
        <f t="shared" si="75"/>
        <v>673</v>
      </c>
      <c r="N78" s="90">
        <f t="shared" si="87"/>
        <v>0.65709156193895868</v>
      </c>
      <c r="O78" s="90">
        <f t="shared" si="88"/>
        <v>0.5926640926640927</v>
      </c>
      <c r="P78" s="90">
        <f t="shared" si="89"/>
        <v>0.62604651162790703</v>
      </c>
      <c r="Q78" s="88">
        <v>100</v>
      </c>
      <c r="R78" s="88">
        <v>121</v>
      </c>
      <c r="S78" s="89">
        <f t="shared" si="76"/>
        <v>221</v>
      </c>
      <c r="T78" s="90">
        <f t="shared" si="90"/>
        <v>0.17953321364452424</v>
      </c>
      <c r="U78" s="90">
        <f t="shared" si="91"/>
        <v>0.2335907335907336</v>
      </c>
      <c r="V78" s="90">
        <f t="shared" si="92"/>
        <v>0.20558139534883721</v>
      </c>
      <c r="W78" s="98">
        <v>51</v>
      </c>
      <c r="X78" s="98">
        <v>58</v>
      </c>
      <c r="Y78" s="105">
        <f t="shared" si="77"/>
        <v>109</v>
      </c>
      <c r="Z78" s="90">
        <f t="shared" si="93"/>
        <v>9.1561938958707359E-2</v>
      </c>
      <c r="AA78" s="90">
        <f t="shared" si="94"/>
        <v>0.11196911196911197</v>
      </c>
      <c r="AB78" s="12">
        <f t="shared" si="95"/>
        <v>0.1013953488372093</v>
      </c>
    </row>
    <row r="79" spans="1:28" s="50" customFormat="1" ht="28.5" customHeight="1" x14ac:dyDescent="0.2">
      <c r="A79" s="58" t="s">
        <v>128</v>
      </c>
      <c r="B79" s="10">
        <f t="shared" si="82"/>
        <v>6</v>
      </c>
      <c r="C79" s="10">
        <f t="shared" si="83"/>
        <v>19</v>
      </c>
      <c r="D79" s="11">
        <f t="shared" si="50"/>
        <v>25</v>
      </c>
      <c r="E79" s="88">
        <v>0</v>
      </c>
      <c r="F79" s="88">
        <v>0</v>
      </c>
      <c r="G79" s="89">
        <f t="shared" si="74"/>
        <v>0</v>
      </c>
      <c r="H79" s="90">
        <f t="shared" si="84"/>
        <v>0</v>
      </c>
      <c r="I79" s="90">
        <f t="shared" si="85"/>
        <v>0</v>
      </c>
      <c r="J79" s="90">
        <f t="shared" si="86"/>
        <v>0</v>
      </c>
      <c r="K79" s="88">
        <v>1</v>
      </c>
      <c r="L79" s="88">
        <v>0</v>
      </c>
      <c r="M79" s="89">
        <f t="shared" si="75"/>
        <v>1</v>
      </c>
      <c r="N79" s="90">
        <f t="shared" si="87"/>
        <v>0.16666666666666666</v>
      </c>
      <c r="O79" s="90">
        <f t="shared" si="88"/>
        <v>0</v>
      </c>
      <c r="P79" s="90">
        <f t="shared" si="89"/>
        <v>0.04</v>
      </c>
      <c r="Q79" s="88">
        <v>5</v>
      </c>
      <c r="R79" s="88">
        <v>19</v>
      </c>
      <c r="S79" s="89">
        <f t="shared" si="76"/>
        <v>24</v>
      </c>
      <c r="T79" s="90">
        <f>Q79/B79</f>
        <v>0.83333333333333337</v>
      </c>
      <c r="U79" s="90">
        <f>R79/C79</f>
        <v>1</v>
      </c>
      <c r="V79" s="90">
        <f>S79/D79</f>
        <v>0.96</v>
      </c>
      <c r="W79" s="98">
        <v>5</v>
      </c>
      <c r="X79" s="98">
        <v>19</v>
      </c>
      <c r="Y79" s="105">
        <f t="shared" si="77"/>
        <v>24</v>
      </c>
      <c r="Z79" s="90">
        <f t="shared" si="93"/>
        <v>0.83333333333333337</v>
      </c>
      <c r="AA79" s="90">
        <f t="shared" si="94"/>
        <v>1</v>
      </c>
      <c r="AB79" s="12">
        <f t="shared" si="95"/>
        <v>0.96</v>
      </c>
    </row>
    <row r="80" spans="1:28" s="50" customFormat="1" ht="28.5" customHeight="1" x14ac:dyDescent="0.2">
      <c r="A80" s="58" t="s">
        <v>129</v>
      </c>
      <c r="B80" s="10">
        <f t="shared" si="82"/>
        <v>180</v>
      </c>
      <c r="C80" s="10">
        <f t="shared" si="83"/>
        <v>151</v>
      </c>
      <c r="D80" s="11">
        <f t="shared" si="50"/>
        <v>331</v>
      </c>
      <c r="E80" s="88">
        <v>13</v>
      </c>
      <c r="F80" s="88">
        <v>11</v>
      </c>
      <c r="G80" s="89">
        <f t="shared" si="74"/>
        <v>24</v>
      </c>
      <c r="H80" s="90">
        <f t="shared" si="84"/>
        <v>7.2222222222222215E-2</v>
      </c>
      <c r="I80" s="90">
        <f t="shared" si="85"/>
        <v>7.2847682119205295E-2</v>
      </c>
      <c r="J80" s="90">
        <f t="shared" si="86"/>
        <v>7.2507552870090641E-2</v>
      </c>
      <c r="K80" s="88">
        <v>122</v>
      </c>
      <c r="L80" s="88">
        <v>95</v>
      </c>
      <c r="M80" s="89">
        <f t="shared" si="75"/>
        <v>217</v>
      </c>
      <c r="N80" s="90">
        <f t="shared" si="87"/>
        <v>0.67777777777777781</v>
      </c>
      <c r="O80" s="90">
        <f t="shared" si="88"/>
        <v>0.62913907284768211</v>
      </c>
      <c r="P80" s="90">
        <f t="shared" si="89"/>
        <v>0.65558912386706947</v>
      </c>
      <c r="Q80" s="88">
        <v>45</v>
      </c>
      <c r="R80" s="88">
        <v>45</v>
      </c>
      <c r="S80" s="89">
        <f t="shared" si="76"/>
        <v>90</v>
      </c>
      <c r="T80" s="90">
        <f t="shared" si="90"/>
        <v>0.25</v>
      </c>
      <c r="U80" s="90">
        <f t="shared" si="91"/>
        <v>0.29801324503311261</v>
      </c>
      <c r="V80" s="90">
        <f t="shared" si="92"/>
        <v>0.27190332326283989</v>
      </c>
      <c r="W80" s="98">
        <v>16</v>
      </c>
      <c r="X80" s="98">
        <v>31</v>
      </c>
      <c r="Y80" s="105">
        <f t="shared" si="77"/>
        <v>47</v>
      </c>
      <c r="Z80" s="90">
        <f t="shared" si="93"/>
        <v>8.8888888888888892E-2</v>
      </c>
      <c r="AA80" s="90">
        <f t="shared" si="94"/>
        <v>0.20529801324503311</v>
      </c>
      <c r="AB80" s="12">
        <f t="shared" si="95"/>
        <v>0.1419939577039275</v>
      </c>
    </row>
    <row r="81" spans="1:28" s="50" customFormat="1" ht="28.5" customHeight="1" x14ac:dyDescent="0.2">
      <c r="A81" s="65" t="s">
        <v>130</v>
      </c>
      <c r="B81" s="17">
        <f t="shared" si="82"/>
        <v>841</v>
      </c>
      <c r="C81" s="17">
        <f t="shared" si="83"/>
        <v>731</v>
      </c>
      <c r="D81" s="18">
        <f t="shared" si="50"/>
        <v>1572</v>
      </c>
      <c r="E81" s="106">
        <v>101</v>
      </c>
      <c r="F81" s="106">
        <v>88</v>
      </c>
      <c r="G81" s="94">
        <f t="shared" si="74"/>
        <v>189</v>
      </c>
      <c r="H81" s="107">
        <f t="shared" si="84"/>
        <v>0.12009512485136742</v>
      </c>
      <c r="I81" s="107">
        <f t="shared" si="85"/>
        <v>0.12038303693570451</v>
      </c>
      <c r="J81" s="93">
        <f t="shared" si="86"/>
        <v>0.12022900763358779</v>
      </c>
      <c r="K81" s="106">
        <v>567</v>
      </c>
      <c r="L81" s="106">
        <v>442</v>
      </c>
      <c r="M81" s="94">
        <f t="shared" si="75"/>
        <v>1009</v>
      </c>
      <c r="N81" s="107">
        <f t="shared" si="87"/>
        <v>0.67419738406658736</v>
      </c>
      <c r="O81" s="107">
        <f t="shared" si="88"/>
        <v>0.60465116279069764</v>
      </c>
      <c r="P81" s="107">
        <f t="shared" si="89"/>
        <v>0.6418575063613231</v>
      </c>
      <c r="Q81" s="106">
        <v>173</v>
      </c>
      <c r="R81" s="106">
        <v>201</v>
      </c>
      <c r="S81" s="94">
        <f t="shared" si="76"/>
        <v>374</v>
      </c>
      <c r="T81" s="107">
        <f t="shared" si="90"/>
        <v>0.2057074910820452</v>
      </c>
      <c r="U81" s="107">
        <f t="shared" si="91"/>
        <v>0.27496580027359779</v>
      </c>
      <c r="V81" s="107">
        <f t="shared" si="92"/>
        <v>0.23791348600508905</v>
      </c>
      <c r="W81" s="99">
        <v>82</v>
      </c>
      <c r="X81" s="99">
        <v>117</v>
      </c>
      <c r="Y81" s="108">
        <f t="shared" si="77"/>
        <v>199</v>
      </c>
      <c r="Z81" s="107">
        <f t="shared" si="93"/>
        <v>9.7502972651605235E-2</v>
      </c>
      <c r="AA81" s="107">
        <f t="shared" si="94"/>
        <v>0.16005471956224351</v>
      </c>
      <c r="AB81" s="23">
        <f t="shared" si="95"/>
        <v>0.12659033078880408</v>
      </c>
    </row>
    <row r="82" spans="1:28" s="50" customFormat="1" ht="28.5" customHeight="1" x14ac:dyDescent="0.2">
      <c r="A82" s="68" t="s">
        <v>131</v>
      </c>
      <c r="B82" s="42">
        <f>B76+B77+B78+B79+B80+B81</f>
        <v>2158</v>
      </c>
      <c r="C82" s="42">
        <f>C76+C77+C78+C79+C80+C81</f>
        <v>1993</v>
      </c>
      <c r="D82" s="42">
        <f t="shared" si="50"/>
        <v>4151</v>
      </c>
      <c r="E82" s="42">
        <f>E76+E77+E78+E79+E80+E81</f>
        <v>317</v>
      </c>
      <c r="F82" s="42">
        <f>F76+F77+F78+F79+F80+F81</f>
        <v>266</v>
      </c>
      <c r="G82" s="42">
        <f>E82+F82</f>
        <v>583</v>
      </c>
      <c r="H82" s="43">
        <f>E82/B82</f>
        <v>0.14689527340129749</v>
      </c>
      <c r="I82" s="43">
        <f t="shared" si="85"/>
        <v>0.13346713497240342</v>
      </c>
      <c r="J82" s="43">
        <f t="shared" si="86"/>
        <v>0.14044808479884366</v>
      </c>
      <c r="K82" s="42">
        <f>K76+K77+K78+K79+K80+K81</f>
        <v>1408</v>
      </c>
      <c r="L82" s="42">
        <f>L76+L77+L78+L79+L80+L81</f>
        <v>1194</v>
      </c>
      <c r="M82" s="42">
        <f>K82+L82</f>
        <v>2602</v>
      </c>
      <c r="N82" s="43">
        <f t="shared" si="87"/>
        <v>0.65245597775718256</v>
      </c>
      <c r="O82" s="43">
        <f t="shared" si="88"/>
        <v>0.59909683893627697</v>
      </c>
      <c r="P82" s="43">
        <f t="shared" si="89"/>
        <v>0.62683690676945314</v>
      </c>
      <c r="Q82" s="42">
        <f>Q76+Q77+Q78+Q79+Q80+Q81</f>
        <v>433</v>
      </c>
      <c r="R82" s="42">
        <f>R76+R77+R78+R79+R80+R81</f>
        <v>533</v>
      </c>
      <c r="S82" s="42">
        <f>Q82+R82</f>
        <v>966</v>
      </c>
      <c r="T82" s="43">
        <f t="shared" si="90"/>
        <v>0.20064874884151992</v>
      </c>
      <c r="U82" s="43">
        <f t="shared" si="91"/>
        <v>0.26743602609131961</v>
      </c>
      <c r="V82" s="43">
        <f t="shared" si="92"/>
        <v>0.2327150084317032</v>
      </c>
      <c r="W82" s="41">
        <f>W76+W77+W78+W79+W80+W81</f>
        <v>207</v>
      </c>
      <c r="X82" s="41">
        <f>X76+X77+X78+X79+X80+X81</f>
        <v>302</v>
      </c>
      <c r="Y82" s="41">
        <f t="shared" si="77"/>
        <v>509</v>
      </c>
      <c r="Z82" s="43">
        <f t="shared" si="93"/>
        <v>9.5922150139017615E-2</v>
      </c>
      <c r="AA82" s="43">
        <f t="shared" si="94"/>
        <v>0.15153035624686403</v>
      </c>
      <c r="AB82" s="43">
        <f t="shared" si="95"/>
        <v>0.12262105516742954</v>
      </c>
    </row>
    <row r="83" spans="1:28" s="50" customFormat="1" ht="28.5" customHeight="1" x14ac:dyDescent="0.2">
      <c r="A83" s="69" t="s">
        <v>91</v>
      </c>
      <c r="B83" s="20">
        <f t="shared" ref="B83:C85" si="96">E83+K83+Q83</f>
        <v>338</v>
      </c>
      <c r="C83" s="20">
        <f t="shared" si="96"/>
        <v>373</v>
      </c>
      <c r="D83" s="21">
        <f>B83+C83</f>
        <v>711</v>
      </c>
      <c r="E83" s="100">
        <v>59</v>
      </c>
      <c r="F83" s="100">
        <v>56</v>
      </c>
      <c r="G83" s="101">
        <f>E83+F83</f>
        <v>115</v>
      </c>
      <c r="H83" s="102">
        <f t="shared" ref="H83:J85" si="97">E83/B83</f>
        <v>0.17455621301775148</v>
      </c>
      <c r="I83" s="102">
        <f t="shared" si="97"/>
        <v>0.15013404825737264</v>
      </c>
      <c r="J83" s="102">
        <f t="shared" si="97"/>
        <v>0.16174402250351619</v>
      </c>
      <c r="K83" s="100">
        <v>220</v>
      </c>
      <c r="L83" s="100">
        <v>230</v>
      </c>
      <c r="M83" s="101">
        <f>K83+L83</f>
        <v>450</v>
      </c>
      <c r="N83" s="102">
        <f t="shared" ref="N83:O85" si="98">K83/B83</f>
        <v>0.65088757396449703</v>
      </c>
      <c r="O83" s="102">
        <f t="shared" si="98"/>
        <v>0.61662198391420908</v>
      </c>
      <c r="P83" s="102">
        <f>M83/D83</f>
        <v>0.63291139240506333</v>
      </c>
      <c r="Q83" s="100">
        <v>59</v>
      </c>
      <c r="R83" s="100">
        <v>87</v>
      </c>
      <c r="S83" s="101">
        <f>Q83+R83</f>
        <v>146</v>
      </c>
      <c r="T83" s="102">
        <f t="shared" ref="T83:V85" si="99">Q83/B83</f>
        <v>0.17455621301775148</v>
      </c>
      <c r="U83" s="102">
        <f t="shared" si="99"/>
        <v>0.23324396782841822</v>
      </c>
      <c r="V83" s="102">
        <f t="shared" si="99"/>
        <v>0.20534458509142053</v>
      </c>
      <c r="W83" s="103">
        <v>26</v>
      </c>
      <c r="X83" s="103">
        <v>48</v>
      </c>
      <c r="Y83" s="104">
        <f>W83+X83</f>
        <v>74</v>
      </c>
      <c r="Z83" s="22">
        <f t="shared" si="78"/>
        <v>7.6923076923076927E-2</v>
      </c>
      <c r="AA83" s="22">
        <f t="shared" si="78"/>
        <v>0.12868632707774799</v>
      </c>
      <c r="AB83" s="22">
        <f t="shared" si="78"/>
        <v>0.10407876230661041</v>
      </c>
    </row>
    <row r="84" spans="1:28" s="50" customFormat="1" ht="28.5" customHeight="1" x14ac:dyDescent="0.2">
      <c r="A84" s="58" t="s">
        <v>92</v>
      </c>
      <c r="B84" s="10">
        <f t="shared" si="96"/>
        <v>509</v>
      </c>
      <c r="C84" s="10">
        <f t="shared" si="96"/>
        <v>512</v>
      </c>
      <c r="D84" s="11">
        <f>B84+C84</f>
        <v>1021</v>
      </c>
      <c r="E84" s="88">
        <v>73</v>
      </c>
      <c r="F84" s="88">
        <v>92</v>
      </c>
      <c r="G84" s="89">
        <f>E84+F84</f>
        <v>165</v>
      </c>
      <c r="H84" s="90">
        <f t="shared" si="97"/>
        <v>0.14341846758349705</v>
      </c>
      <c r="I84" s="90">
        <f t="shared" si="97"/>
        <v>0.1796875</v>
      </c>
      <c r="J84" s="90">
        <f t="shared" si="97"/>
        <v>0.16160626836434869</v>
      </c>
      <c r="K84" s="88">
        <v>332</v>
      </c>
      <c r="L84" s="88">
        <v>292</v>
      </c>
      <c r="M84" s="89">
        <f>K84+L84</f>
        <v>624</v>
      </c>
      <c r="N84" s="90">
        <f t="shared" si="98"/>
        <v>0.65225933202357567</v>
      </c>
      <c r="O84" s="90">
        <f t="shared" si="98"/>
        <v>0.5703125</v>
      </c>
      <c r="P84" s="90">
        <f>M84/D84</f>
        <v>0.61116552399608226</v>
      </c>
      <c r="Q84" s="88">
        <v>104</v>
      </c>
      <c r="R84" s="88">
        <v>128</v>
      </c>
      <c r="S84" s="89">
        <f>Q84+R84</f>
        <v>232</v>
      </c>
      <c r="T84" s="90">
        <f t="shared" si="99"/>
        <v>0.20432220039292731</v>
      </c>
      <c r="U84" s="90">
        <f t="shared" si="99"/>
        <v>0.25</v>
      </c>
      <c r="V84" s="90">
        <f t="shared" si="99"/>
        <v>0.22722820763956905</v>
      </c>
      <c r="W84" s="98">
        <v>59</v>
      </c>
      <c r="X84" s="98">
        <v>68</v>
      </c>
      <c r="Y84" s="105">
        <f>W84+X84</f>
        <v>127</v>
      </c>
      <c r="Z84" s="12">
        <f t="shared" si="78"/>
        <v>0.11591355599214145</v>
      </c>
      <c r="AA84" s="12">
        <f t="shared" si="78"/>
        <v>0.1328125</v>
      </c>
      <c r="AB84" s="12">
        <f t="shared" si="78"/>
        <v>0.12438785504407443</v>
      </c>
    </row>
    <row r="85" spans="1:28" s="50" customFormat="1" ht="28.5" customHeight="1" x14ac:dyDescent="0.2">
      <c r="A85" s="65" t="s">
        <v>93</v>
      </c>
      <c r="B85" s="17">
        <f t="shared" si="96"/>
        <v>711</v>
      </c>
      <c r="C85" s="17">
        <f t="shared" si="96"/>
        <v>683</v>
      </c>
      <c r="D85" s="18">
        <f>B85+C85</f>
        <v>1394</v>
      </c>
      <c r="E85" s="106">
        <v>100</v>
      </c>
      <c r="F85" s="106">
        <v>88</v>
      </c>
      <c r="G85" s="94">
        <f>E85+F85</f>
        <v>188</v>
      </c>
      <c r="H85" s="107">
        <f t="shared" si="97"/>
        <v>0.14064697609001406</v>
      </c>
      <c r="I85" s="107">
        <f t="shared" si="97"/>
        <v>0.12884333821376281</v>
      </c>
      <c r="J85" s="107">
        <f t="shared" si="97"/>
        <v>0.13486370157819225</v>
      </c>
      <c r="K85" s="106">
        <v>469</v>
      </c>
      <c r="L85" s="106">
        <v>440</v>
      </c>
      <c r="M85" s="94">
        <f>K85+L85</f>
        <v>909</v>
      </c>
      <c r="N85" s="107">
        <f t="shared" si="98"/>
        <v>0.65963431786216598</v>
      </c>
      <c r="O85" s="107">
        <f t="shared" si="98"/>
        <v>0.64421669106881407</v>
      </c>
      <c r="P85" s="107">
        <f>M85/D85</f>
        <v>0.65208034433285511</v>
      </c>
      <c r="Q85" s="106">
        <v>142</v>
      </c>
      <c r="R85" s="106">
        <v>155</v>
      </c>
      <c r="S85" s="94">
        <f>Q85+R85</f>
        <v>297</v>
      </c>
      <c r="T85" s="107">
        <f t="shared" si="99"/>
        <v>0.19971870604781997</v>
      </c>
      <c r="U85" s="107">
        <f t="shared" si="99"/>
        <v>0.22693997071742314</v>
      </c>
      <c r="V85" s="107">
        <f t="shared" si="99"/>
        <v>0.21305595408895264</v>
      </c>
      <c r="W85" s="99">
        <v>63</v>
      </c>
      <c r="X85" s="99">
        <v>78</v>
      </c>
      <c r="Y85" s="108">
        <f>W85+X85</f>
        <v>141</v>
      </c>
      <c r="Z85" s="23">
        <f t="shared" si="78"/>
        <v>8.8607594936708861E-2</v>
      </c>
      <c r="AA85" s="23">
        <f t="shared" si="78"/>
        <v>0.11420204978038068</v>
      </c>
      <c r="AB85" s="23">
        <f t="shared" si="78"/>
        <v>0.10114777618364419</v>
      </c>
    </row>
    <row r="86" spans="1:28" s="50" customFormat="1" ht="28.5" customHeight="1" x14ac:dyDescent="0.2">
      <c r="A86" s="68" t="s">
        <v>100</v>
      </c>
      <c r="B86" s="45">
        <f>B83+B84+B85</f>
        <v>1558</v>
      </c>
      <c r="C86" s="45">
        <f>C83+C84+C85</f>
        <v>1568</v>
      </c>
      <c r="D86" s="44">
        <f t="shared" si="50"/>
        <v>3126</v>
      </c>
      <c r="E86" s="42">
        <f>E83+E84+E85</f>
        <v>232</v>
      </c>
      <c r="F86" s="42">
        <f>F83+F84+F85</f>
        <v>236</v>
      </c>
      <c r="G86" s="44">
        <f>E86+F86</f>
        <v>468</v>
      </c>
      <c r="H86" s="43">
        <f>E86/B86</f>
        <v>0.14890885750962773</v>
      </c>
      <c r="I86" s="43">
        <f t="shared" ref="I86:I110" si="100">F86/C86</f>
        <v>0.15051020408163265</v>
      </c>
      <c r="J86" s="43">
        <f t="shared" ref="J86:J110" si="101">G86/D86</f>
        <v>0.14971209213051823</v>
      </c>
      <c r="K86" s="42">
        <f>K83+K84+K85</f>
        <v>1021</v>
      </c>
      <c r="L86" s="42">
        <f>L83+L84+L85</f>
        <v>962</v>
      </c>
      <c r="M86" s="44">
        <f>K86+L86</f>
        <v>1983</v>
      </c>
      <c r="N86" s="43">
        <f t="shared" ref="N86:N110" si="102">K86/B86</f>
        <v>0.65532734274711169</v>
      </c>
      <c r="O86" s="43">
        <f t="shared" ref="O86:O110" si="103">L86/C86</f>
        <v>0.61352040816326525</v>
      </c>
      <c r="P86" s="43">
        <f t="shared" ref="P86:P110" si="104">M86/D86</f>
        <v>0.63435700575815734</v>
      </c>
      <c r="Q86" s="42">
        <f>Q83+Q84+Q85</f>
        <v>305</v>
      </c>
      <c r="R86" s="42">
        <f>R83+R84+R85</f>
        <v>370</v>
      </c>
      <c r="S86" s="44">
        <f>Q86+R86</f>
        <v>675</v>
      </c>
      <c r="T86" s="43">
        <f t="shared" ref="T86:T110" si="105">Q86/B86</f>
        <v>0.19576379974326058</v>
      </c>
      <c r="U86" s="43">
        <f t="shared" ref="U86:U110" si="106">R86/C86</f>
        <v>0.23596938775510204</v>
      </c>
      <c r="V86" s="43">
        <f t="shared" ref="V86:V110" si="107">S86/D86</f>
        <v>0.21593090211132437</v>
      </c>
      <c r="W86" s="41">
        <f>W83+W84+W85</f>
        <v>148</v>
      </c>
      <c r="X86" s="41">
        <f>X83+X84+X85</f>
        <v>194</v>
      </c>
      <c r="Y86" s="41">
        <f t="shared" si="77"/>
        <v>342</v>
      </c>
      <c r="Z86" s="43">
        <f t="shared" si="78"/>
        <v>9.4993581514762518E-2</v>
      </c>
      <c r="AA86" s="43">
        <f t="shared" si="78"/>
        <v>0.12372448979591837</v>
      </c>
      <c r="AB86" s="43">
        <f t="shared" si="78"/>
        <v>0.10940499040307101</v>
      </c>
    </row>
    <row r="87" spans="1:28" s="50" customFormat="1" ht="28.5" customHeight="1" x14ac:dyDescent="0.2">
      <c r="A87" s="64" t="s">
        <v>61</v>
      </c>
      <c r="B87" s="17">
        <f>E87+K87+Q87</f>
        <v>162</v>
      </c>
      <c r="C87" s="17">
        <f t="shared" si="73"/>
        <v>169</v>
      </c>
      <c r="D87" s="18">
        <f t="shared" ref="D87:D110" si="108">B87+C87</f>
        <v>331</v>
      </c>
      <c r="E87" s="125">
        <v>26</v>
      </c>
      <c r="F87" s="125">
        <v>19</v>
      </c>
      <c r="G87" s="94">
        <f t="shared" si="74"/>
        <v>45</v>
      </c>
      <c r="H87" s="95">
        <f t="shared" ref="H87:H110" si="109">E87/B87</f>
        <v>0.16049382716049382</v>
      </c>
      <c r="I87" s="95">
        <f t="shared" si="100"/>
        <v>0.11242603550295859</v>
      </c>
      <c r="J87" s="95">
        <f t="shared" si="101"/>
        <v>0.13595166163141995</v>
      </c>
      <c r="K87" s="125">
        <v>92</v>
      </c>
      <c r="L87" s="125">
        <v>91</v>
      </c>
      <c r="M87" s="94">
        <f t="shared" si="75"/>
        <v>183</v>
      </c>
      <c r="N87" s="95">
        <f t="shared" si="102"/>
        <v>0.5679012345679012</v>
      </c>
      <c r="O87" s="95">
        <f t="shared" si="103"/>
        <v>0.53846153846153844</v>
      </c>
      <c r="P87" s="95">
        <f t="shared" si="104"/>
        <v>0.55287009063444104</v>
      </c>
      <c r="Q87" s="125">
        <v>44</v>
      </c>
      <c r="R87" s="125">
        <v>59</v>
      </c>
      <c r="S87" s="94">
        <f t="shared" si="76"/>
        <v>103</v>
      </c>
      <c r="T87" s="95">
        <f t="shared" si="105"/>
        <v>0.27160493827160492</v>
      </c>
      <c r="U87" s="95">
        <f t="shared" si="106"/>
        <v>0.34911242603550297</v>
      </c>
      <c r="V87" s="95">
        <f t="shared" si="107"/>
        <v>0.31117824773413899</v>
      </c>
      <c r="W87" s="114">
        <v>28</v>
      </c>
      <c r="X87" s="114">
        <v>42</v>
      </c>
      <c r="Y87" s="115">
        <f t="shared" si="77"/>
        <v>70</v>
      </c>
      <c r="Z87" s="19">
        <f t="shared" si="78"/>
        <v>0.1728395061728395</v>
      </c>
      <c r="AA87" s="19">
        <f t="shared" si="78"/>
        <v>0.24852071005917159</v>
      </c>
      <c r="AB87" s="19">
        <f t="shared" si="78"/>
        <v>0.21148036253776434</v>
      </c>
    </row>
    <row r="88" spans="1:28" s="50" customFormat="1" ht="28.5" customHeight="1" x14ac:dyDescent="0.2">
      <c r="A88" s="64" t="s">
        <v>62</v>
      </c>
      <c r="B88" s="32">
        <f t="shared" si="72"/>
        <v>1128</v>
      </c>
      <c r="C88" s="32">
        <f t="shared" si="73"/>
        <v>1080</v>
      </c>
      <c r="D88" s="24">
        <f t="shared" si="108"/>
        <v>2208</v>
      </c>
      <c r="E88" s="125">
        <v>107</v>
      </c>
      <c r="F88" s="125">
        <v>124</v>
      </c>
      <c r="G88" s="126">
        <f t="shared" si="74"/>
        <v>231</v>
      </c>
      <c r="H88" s="95">
        <f t="shared" si="109"/>
        <v>9.4858156028368792E-2</v>
      </c>
      <c r="I88" s="95">
        <f t="shared" si="100"/>
        <v>0.11481481481481481</v>
      </c>
      <c r="J88" s="95">
        <f t="shared" si="101"/>
        <v>0.10461956521739131</v>
      </c>
      <c r="K88" s="125">
        <v>650</v>
      </c>
      <c r="L88" s="125">
        <v>556</v>
      </c>
      <c r="M88" s="126">
        <f t="shared" si="75"/>
        <v>1206</v>
      </c>
      <c r="N88" s="95">
        <f t="shared" si="102"/>
        <v>0.57624113475177308</v>
      </c>
      <c r="O88" s="95">
        <f t="shared" si="103"/>
        <v>0.51481481481481484</v>
      </c>
      <c r="P88" s="95">
        <f t="shared" si="104"/>
        <v>0.54619565217391308</v>
      </c>
      <c r="Q88" s="125">
        <v>371</v>
      </c>
      <c r="R88" s="125">
        <v>400</v>
      </c>
      <c r="S88" s="126">
        <f t="shared" si="76"/>
        <v>771</v>
      </c>
      <c r="T88" s="95">
        <f t="shared" si="105"/>
        <v>0.32890070921985815</v>
      </c>
      <c r="U88" s="95">
        <f t="shared" si="106"/>
        <v>0.37037037037037035</v>
      </c>
      <c r="V88" s="95">
        <f t="shared" si="107"/>
        <v>0.34918478260869568</v>
      </c>
      <c r="W88" s="127">
        <v>208</v>
      </c>
      <c r="X88" s="127">
        <v>226</v>
      </c>
      <c r="Y88" s="128">
        <f t="shared" si="77"/>
        <v>434</v>
      </c>
      <c r="Z88" s="19">
        <f t="shared" si="78"/>
        <v>0.18439716312056736</v>
      </c>
      <c r="AA88" s="19">
        <f t="shared" si="78"/>
        <v>0.20925925925925926</v>
      </c>
      <c r="AB88" s="19">
        <f t="shared" si="78"/>
        <v>0.19655797101449277</v>
      </c>
    </row>
    <row r="89" spans="1:28" s="50" customFormat="1" ht="28.5" customHeight="1" x14ac:dyDescent="0.2">
      <c r="A89" s="60" t="s">
        <v>63</v>
      </c>
      <c r="B89" s="29">
        <f t="shared" si="72"/>
        <v>91</v>
      </c>
      <c r="C89" s="29">
        <f t="shared" si="73"/>
        <v>91</v>
      </c>
      <c r="D89" s="30">
        <f t="shared" si="108"/>
        <v>182</v>
      </c>
      <c r="E89" s="122">
        <v>9</v>
      </c>
      <c r="F89" s="122">
        <v>10</v>
      </c>
      <c r="G89" s="123">
        <f t="shared" si="74"/>
        <v>19</v>
      </c>
      <c r="H89" s="129">
        <f t="shared" si="109"/>
        <v>9.8901098901098897E-2</v>
      </c>
      <c r="I89" s="129">
        <f t="shared" si="100"/>
        <v>0.10989010989010989</v>
      </c>
      <c r="J89" s="129">
        <f t="shared" si="101"/>
        <v>0.1043956043956044</v>
      </c>
      <c r="K89" s="122">
        <v>49</v>
      </c>
      <c r="L89" s="122">
        <v>48</v>
      </c>
      <c r="M89" s="123">
        <f t="shared" si="75"/>
        <v>97</v>
      </c>
      <c r="N89" s="129">
        <f>K89/B89</f>
        <v>0.53846153846153844</v>
      </c>
      <c r="O89" s="129">
        <f t="shared" si="103"/>
        <v>0.52747252747252749</v>
      </c>
      <c r="P89" s="129">
        <f t="shared" si="104"/>
        <v>0.53296703296703296</v>
      </c>
      <c r="Q89" s="122">
        <v>33</v>
      </c>
      <c r="R89" s="122">
        <v>33</v>
      </c>
      <c r="S89" s="123">
        <f t="shared" si="76"/>
        <v>66</v>
      </c>
      <c r="T89" s="129">
        <f>Q89/B89</f>
        <v>0.36263736263736263</v>
      </c>
      <c r="U89" s="129">
        <f t="shared" si="106"/>
        <v>0.36263736263736263</v>
      </c>
      <c r="V89" s="129">
        <f t="shared" si="107"/>
        <v>0.36263736263736263</v>
      </c>
      <c r="W89" s="103">
        <v>20</v>
      </c>
      <c r="X89" s="103">
        <v>16</v>
      </c>
      <c r="Y89" s="104">
        <f t="shared" si="77"/>
        <v>36</v>
      </c>
      <c r="Z89" s="31">
        <f t="shared" si="78"/>
        <v>0.21978021978021978</v>
      </c>
      <c r="AA89" s="31">
        <f t="shared" si="78"/>
        <v>0.17582417582417584</v>
      </c>
      <c r="AB89" s="31">
        <f t="shared" si="78"/>
        <v>0.19780219780219779</v>
      </c>
    </row>
    <row r="90" spans="1:28" s="50" customFormat="1" ht="28.5" customHeight="1" x14ac:dyDescent="0.2">
      <c r="A90" s="58" t="s">
        <v>64</v>
      </c>
      <c r="B90" s="10">
        <f t="shared" si="72"/>
        <v>867</v>
      </c>
      <c r="C90" s="10">
        <f t="shared" si="73"/>
        <v>835</v>
      </c>
      <c r="D90" s="11">
        <f t="shared" si="108"/>
        <v>1702</v>
      </c>
      <c r="E90" s="88">
        <v>116</v>
      </c>
      <c r="F90" s="88">
        <v>119</v>
      </c>
      <c r="G90" s="89">
        <f t="shared" si="74"/>
        <v>235</v>
      </c>
      <c r="H90" s="90">
        <f t="shared" si="109"/>
        <v>0.13379469434832755</v>
      </c>
      <c r="I90" s="90">
        <f t="shared" si="100"/>
        <v>0.14251497005988023</v>
      </c>
      <c r="J90" s="90">
        <f t="shared" si="101"/>
        <v>0.13807285546415982</v>
      </c>
      <c r="K90" s="88">
        <v>562</v>
      </c>
      <c r="L90" s="88">
        <v>508</v>
      </c>
      <c r="M90" s="89">
        <f t="shared" si="75"/>
        <v>1070</v>
      </c>
      <c r="N90" s="90">
        <f t="shared" si="102"/>
        <v>0.64821222606689732</v>
      </c>
      <c r="O90" s="90">
        <f t="shared" si="103"/>
        <v>0.60838323353293411</v>
      </c>
      <c r="P90" s="90">
        <f t="shared" si="104"/>
        <v>0.62867215041128088</v>
      </c>
      <c r="Q90" s="88">
        <v>189</v>
      </c>
      <c r="R90" s="88">
        <v>208</v>
      </c>
      <c r="S90" s="89">
        <f t="shared" si="76"/>
        <v>397</v>
      </c>
      <c r="T90" s="90">
        <f t="shared" si="105"/>
        <v>0.2179930795847751</v>
      </c>
      <c r="U90" s="90">
        <f t="shared" si="106"/>
        <v>0.24910179640718563</v>
      </c>
      <c r="V90" s="90">
        <f t="shared" si="107"/>
        <v>0.23325499412455933</v>
      </c>
      <c r="W90" s="98">
        <v>102</v>
      </c>
      <c r="X90" s="98">
        <v>119</v>
      </c>
      <c r="Y90" s="105">
        <f t="shared" si="77"/>
        <v>221</v>
      </c>
      <c r="Z90" s="12">
        <f t="shared" si="78"/>
        <v>0.11764705882352941</v>
      </c>
      <c r="AA90" s="12">
        <f t="shared" si="78"/>
        <v>0.14251497005988023</v>
      </c>
      <c r="AB90" s="12">
        <f t="shared" si="78"/>
        <v>0.12984723854289071</v>
      </c>
    </row>
    <row r="91" spans="1:28" s="50" customFormat="1" ht="28.5" customHeight="1" x14ac:dyDescent="0.2">
      <c r="A91" s="58" t="s">
        <v>65</v>
      </c>
      <c r="B91" s="10">
        <f t="shared" si="72"/>
        <v>631</v>
      </c>
      <c r="C91" s="10">
        <f t="shared" si="73"/>
        <v>587</v>
      </c>
      <c r="D91" s="11">
        <f t="shared" si="108"/>
        <v>1218</v>
      </c>
      <c r="E91" s="88">
        <v>101</v>
      </c>
      <c r="F91" s="88">
        <v>92</v>
      </c>
      <c r="G91" s="89">
        <f t="shared" si="74"/>
        <v>193</v>
      </c>
      <c r="H91" s="90">
        <f t="shared" si="109"/>
        <v>0.16006339144215531</v>
      </c>
      <c r="I91" s="90">
        <f t="shared" si="100"/>
        <v>0.15672913117546849</v>
      </c>
      <c r="J91" s="90">
        <f t="shared" si="101"/>
        <v>0.15845648604269294</v>
      </c>
      <c r="K91" s="88">
        <v>404</v>
      </c>
      <c r="L91" s="88">
        <v>357</v>
      </c>
      <c r="M91" s="89">
        <f t="shared" si="75"/>
        <v>761</v>
      </c>
      <c r="N91" s="90">
        <f t="shared" si="102"/>
        <v>0.64025356576862125</v>
      </c>
      <c r="O91" s="90">
        <f t="shared" si="103"/>
        <v>0.60817717206132882</v>
      </c>
      <c r="P91" s="90">
        <f t="shared" si="104"/>
        <v>0.62479474548440062</v>
      </c>
      <c r="Q91" s="88">
        <v>126</v>
      </c>
      <c r="R91" s="88">
        <v>138</v>
      </c>
      <c r="S91" s="89">
        <f t="shared" si="76"/>
        <v>264</v>
      </c>
      <c r="T91" s="90">
        <f t="shared" si="105"/>
        <v>0.19968304278922344</v>
      </c>
      <c r="U91" s="90">
        <f t="shared" si="106"/>
        <v>0.23509369676320271</v>
      </c>
      <c r="V91" s="90">
        <f t="shared" si="107"/>
        <v>0.21674876847290642</v>
      </c>
      <c r="W91" s="98">
        <v>63</v>
      </c>
      <c r="X91" s="98">
        <v>75</v>
      </c>
      <c r="Y91" s="105">
        <f t="shared" si="77"/>
        <v>138</v>
      </c>
      <c r="Z91" s="12">
        <f t="shared" si="78"/>
        <v>9.9841521394611721E-2</v>
      </c>
      <c r="AA91" s="12">
        <f t="shared" si="78"/>
        <v>0.12776831345826234</v>
      </c>
      <c r="AB91" s="12">
        <f t="shared" si="78"/>
        <v>0.11330049261083744</v>
      </c>
    </row>
    <row r="92" spans="1:28" s="50" customFormat="1" ht="28.5" customHeight="1" x14ac:dyDescent="0.2">
      <c r="A92" s="58" t="s">
        <v>66</v>
      </c>
      <c r="B92" s="10">
        <f t="shared" si="72"/>
        <v>595</v>
      </c>
      <c r="C92" s="10">
        <f t="shared" si="73"/>
        <v>595</v>
      </c>
      <c r="D92" s="11">
        <f t="shared" si="108"/>
        <v>1190</v>
      </c>
      <c r="E92" s="88">
        <v>59</v>
      </c>
      <c r="F92" s="88">
        <v>77</v>
      </c>
      <c r="G92" s="89">
        <f t="shared" si="74"/>
        <v>136</v>
      </c>
      <c r="H92" s="90">
        <f t="shared" si="109"/>
        <v>9.9159663865546213E-2</v>
      </c>
      <c r="I92" s="90">
        <f t="shared" si="100"/>
        <v>0.12941176470588237</v>
      </c>
      <c r="J92" s="90">
        <f t="shared" si="101"/>
        <v>0.11428571428571428</v>
      </c>
      <c r="K92" s="88">
        <v>374</v>
      </c>
      <c r="L92" s="88">
        <v>319</v>
      </c>
      <c r="M92" s="89">
        <f t="shared" si="75"/>
        <v>693</v>
      </c>
      <c r="N92" s="90">
        <f t="shared" si="102"/>
        <v>0.62857142857142856</v>
      </c>
      <c r="O92" s="90">
        <f t="shared" si="103"/>
        <v>0.53613445378151259</v>
      </c>
      <c r="P92" s="90">
        <f t="shared" si="104"/>
        <v>0.58235294117647063</v>
      </c>
      <c r="Q92" s="88">
        <v>162</v>
      </c>
      <c r="R92" s="88">
        <v>199</v>
      </c>
      <c r="S92" s="89">
        <f t="shared" si="76"/>
        <v>361</v>
      </c>
      <c r="T92" s="90">
        <f t="shared" si="105"/>
        <v>0.27226890756302519</v>
      </c>
      <c r="U92" s="90">
        <f t="shared" si="106"/>
        <v>0.33445378151260502</v>
      </c>
      <c r="V92" s="90">
        <f t="shared" si="107"/>
        <v>0.3033613445378151</v>
      </c>
      <c r="W92" s="98">
        <v>90</v>
      </c>
      <c r="X92" s="98">
        <v>131</v>
      </c>
      <c r="Y92" s="105">
        <f t="shared" si="77"/>
        <v>221</v>
      </c>
      <c r="Z92" s="12">
        <f t="shared" si="78"/>
        <v>0.15126050420168066</v>
      </c>
      <c r="AA92" s="12">
        <f t="shared" si="78"/>
        <v>0.22016806722689075</v>
      </c>
      <c r="AB92" s="12">
        <f t="shared" si="78"/>
        <v>0.18571428571428572</v>
      </c>
    </row>
    <row r="93" spans="1:28" s="50" customFormat="1" ht="28.5" customHeight="1" x14ac:dyDescent="0.2">
      <c r="A93" s="58" t="s">
        <v>67</v>
      </c>
      <c r="B93" s="10">
        <f t="shared" si="72"/>
        <v>484</v>
      </c>
      <c r="C93" s="10">
        <f t="shared" si="73"/>
        <v>446</v>
      </c>
      <c r="D93" s="11">
        <f t="shared" si="108"/>
        <v>930</v>
      </c>
      <c r="E93" s="88">
        <v>61</v>
      </c>
      <c r="F93" s="88">
        <v>58</v>
      </c>
      <c r="G93" s="89">
        <f t="shared" si="74"/>
        <v>119</v>
      </c>
      <c r="H93" s="90">
        <f t="shared" si="109"/>
        <v>0.12603305785123967</v>
      </c>
      <c r="I93" s="90">
        <f t="shared" si="100"/>
        <v>0.13004484304932734</v>
      </c>
      <c r="J93" s="90">
        <f t="shared" si="101"/>
        <v>0.12795698924731183</v>
      </c>
      <c r="K93" s="88">
        <v>323</v>
      </c>
      <c r="L93" s="88">
        <v>279</v>
      </c>
      <c r="M93" s="89">
        <f t="shared" si="75"/>
        <v>602</v>
      </c>
      <c r="N93" s="90">
        <f t="shared" si="102"/>
        <v>0.6673553719008265</v>
      </c>
      <c r="O93" s="90">
        <f t="shared" si="103"/>
        <v>0.62556053811659196</v>
      </c>
      <c r="P93" s="90">
        <f t="shared" si="104"/>
        <v>0.64731182795698927</v>
      </c>
      <c r="Q93" s="88">
        <v>100</v>
      </c>
      <c r="R93" s="88">
        <v>109</v>
      </c>
      <c r="S93" s="89">
        <f t="shared" si="76"/>
        <v>209</v>
      </c>
      <c r="T93" s="90">
        <f t="shared" si="105"/>
        <v>0.20661157024793389</v>
      </c>
      <c r="U93" s="90">
        <f t="shared" si="106"/>
        <v>0.24439461883408073</v>
      </c>
      <c r="V93" s="90">
        <f t="shared" si="107"/>
        <v>0.22473118279569892</v>
      </c>
      <c r="W93" s="98">
        <v>55</v>
      </c>
      <c r="X93" s="98">
        <v>60</v>
      </c>
      <c r="Y93" s="105">
        <f t="shared" si="77"/>
        <v>115</v>
      </c>
      <c r="Z93" s="12">
        <f t="shared" si="78"/>
        <v>0.11363636363636363</v>
      </c>
      <c r="AA93" s="12">
        <f t="shared" si="78"/>
        <v>0.13452914798206278</v>
      </c>
      <c r="AB93" s="12">
        <f t="shared" si="78"/>
        <v>0.12365591397849462</v>
      </c>
    </row>
    <row r="94" spans="1:28" s="50" customFormat="1" ht="28.5" customHeight="1" x14ac:dyDescent="0.2">
      <c r="A94" s="65" t="s">
        <v>68</v>
      </c>
      <c r="B94" s="17">
        <f t="shared" si="72"/>
        <v>253</v>
      </c>
      <c r="C94" s="17">
        <f t="shared" si="73"/>
        <v>221</v>
      </c>
      <c r="D94" s="18">
        <f t="shared" si="108"/>
        <v>474</v>
      </c>
      <c r="E94" s="106">
        <v>23</v>
      </c>
      <c r="F94" s="106">
        <v>26</v>
      </c>
      <c r="G94" s="94">
        <f t="shared" si="74"/>
        <v>49</v>
      </c>
      <c r="H94" s="107">
        <f t="shared" si="109"/>
        <v>9.0909090909090912E-2</v>
      </c>
      <c r="I94" s="107">
        <f t="shared" si="100"/>
        <v>0.11764705882352941</v>
      </c>
      <c r="J94" s="107">
        <f t="shared" si="101"/>
        <v>0.10337552742616034</v>
      </c>
      <c r="K94" s="106">
        <v>169</v>
      </c>
      <c r="L94" s="106">
        <v>118</v>
      </c>
      <c r="M94" s="94">
        <f t="shared" si="75"/>
        <v>287</v>
      </c>
      <c r="N94" s="107">
        <f t="shared" si="102"/>
        <v>0.66798418972332019</v>
      </c>
      <c r="O94" s="107">
        <f t="shared" si="103"/>
        <v>0.5339366515837104</v>
      </c>
      <c r="P94" s="107">
        <f t="shared" si="104"/>
        <v>0.60548523206751059</v>
      </c>
      <c r="Q94" s="106">
        <v>61</v>
      </c>
      <c r="R94" s="106">
        <v>77</v>
      </c>
      <c r="S94" s="94">
        <f t="shared" si="76"/>
        <v>138</v>
      </c>
      <c r="T94" s="107">
        <f t="shared" si="105"/>
        <v>0.24110671936758893</v>
      </c>
      <c r="U94" s="107">
        <f t="shared" si="106"/>
        <v>0.34841628959276016</v>
      </c>
      <c r="V94" s="107">
        <f t="shared" si="107"/>
        <v>0.29113924050632911</v>
      </c>
      <c r="W94" s="99">
        <v>35</v>
      </c>
      <c r="X94" s="99">
        <v>51</v>
      </c>
      <c r="Y94" s="108">
        <f t="shared" si="77"/>
        <v>86</v>
      </c>
      <c r="Z94" s="23">
        <f t="shared" si="78"/>
        <v>0.13833992094861661</v>
      </c>
      <c r="AA94" s="23">
        <f t="shared" si="78"/>
        <v>0.23076923076923078</v>
      </c>
      <c r="AB94" s="23">
        <f t="shared" si="78"/>
        <v>0.18143459915611815</v>
      </c>
    </row>
    <row r="95" spans="1:28" s="50" customFormat="1" ht="28.5" customHeight="1" x14ac:dyDescent="0.2">
      <c r="A95" s="68" t="s">
        <v>103</v>
      </c>
      <c r="B95" s="42">
        <f>B89+B90+B91+B92+B93+B94</f>
        <v>2921</v>
      </c>
      <c r="C95" s="42">
        <f>C89+C90+C91+C92+C93+C94</f>
        <v>2775</v>
      </c>
      <c r="D95" s="42">
        <f t="shared" si="108"/>
        <v>5696</v>
      </c>
      <c r="E95" s="42">
        <f>E89+E90+E91+E92+E93+E94</f>
        <v>369</v>
      </c>
      <c r="F95" s="42">
        <f>F89+F90+F91+F92+F93+F94</f>
        <v>382</v>
      </c>
      <c r="G95" s="42">
        <f>E95+F95</f>
        <v>751</v>
      </c>
      <c r="H95" s="43">
        <f>E95/B95</f>
        <v>0.12632660047928793</v>
      </c>
      <c r="I95" s="43">
        <f t="shared" si="100"/>
        <v>0.13765765765765767</v>
      </c>
      <c r="J95" s="43">
        <f t="shared" si="101"/>
        <v>0.13184691011235955</v>
      </c>
      <c r="K95" s="42">
        <f>K89+K90+K91+K92+K93+K94</f>
        <v>1881</v>
      </c>
      <c r="L95" s="42">
        <f>L89+L90+L91+L92+L93+L94</f>
        <v>1629</v>
      </c>
      <c r="M95" s="42">
        <f>K95+L95</f>
        <v>3510</v>
      </c>
      <c r="N95" s="43">
        <f t="shared" si="102"/>
        <v>0.64395754878466283</v>
      </c>
      <c r="O95" s="43">
        <f t="shared" si="103"/>
        <v>0.58702702702702703</v>
      </c>
      <c r="P95" s="43">
        <f t="shared" si="104"/>
        <v>0.61622191011235961</v>
      </c>
      <c r="Q95" s="42">
        <f>Q89+Q90+Q91+Q92+Q93+Q94</f>
        <v>671</v>
      </c>
      <c r="R95" s="42">
        <f>R89+R90+R91+R92+R93+R94</f>
        <v>764</v>
      </c>
      <c r="S95" s="42">
        <f>Q95+R95</f>
        <v>1435</v>
      </c>
      <c r="T95" s="43">
        <f t="shared" si="105"/>
        <v>0.2297158507360493</v>
      </c>
      <c r="U95" s="43">
        <f t="shared" si="106"/>
        <v>0.27531531531531533</v>
      </c>
      <c r="V95" s="43">
        <f t="shared" si="107"/>
        <v>0.2519311797752809</v>
      </c>
      <c r="W95" s="41">
        <f>W89+W90+W91+W92+W93+W94</f>
        <v>365</v>
      </c>
      <c r="X95" s="41">
        <f>X89+X90+X91+X92+X93+X94</f>
        <v>452</v>
      </c>
      <c r="Y95" s="41">
        <f t="shared" si="77"/>
        <v>817</v>
      </c>
      <c r="Z95" s="43">
        <f t="shared" si="78"/>
        <v>0.124957206436152</v>
      </c>
      <c r="AA95" s="43">
        <f t="shared" si="78"/>
        <v>0.16288288288288288</v>
      </c>
      <c r="AB95" s="43">
        <f t="shared" si="78"/>
        <v>0.14343398876404495</v>
      </c>
    </row>
    <row r="96" spans="1:28" s="50" customFormat="1" ht="28.5" customHeight="1" x14ac:dyDescent="0.2">
      <c r="A96" s="65" t="s">
        <v>69</v>
      </c>
      <c r="B96" s="17">
        <f t="shared" ref="B96:C99" si="110">E96+K96+Q96</f>
        <v>623</v>
      </c>
      <c r="C96" s="17">
        <f t="shared" si="110"/>
        <v>662</v>
      </c>
      <c r="D96" s="18">
        <f t="shared" si="108"/>
        <v>1285</v>
      </c>
      <c r="E96" s="106">
        <v>90</v>
      </c>
      <c r="F96" s="106">
        <v>68</v>
      </c>
      <c r="G96" s="94">
        <f t="shared" si="74"/>
        <v>158</v>
      </c>
      <c r="H96" s="107">
        <f t="shared" si="109"/>
        <v>0.14446227929373998</v>
      </c>
      <c r="I96" s="107">
        <f t="shared" si="100"/>
        <v>0.1027190332326284</v>
      </c>
      <c r="J96" s="107">
        <f t="shared" si="101"/>
        <v>0.12295719844357976</v>
      </c>
      <c r="K96" s="106">
        <v>307</v>
      </c>
      <c r="L96" s="106">
        <v>328</v>
      </c>
      <c r="M96" s="94">
        <f t="shared" si="75"/>
        <v>635</v>
      </c>
      <c r="N96" s="107">
        <f t="shared" si="102"/>
        <v>0.492776886035313</v>
      </c>
      <c r="O96" s="107">
        <f t="shared" si="103"/>
        <v>0.49546827794561932</v>
      </c>
      <c r="P96" s="107">
        <f t="shared" si="104"/>
        <v>0.49416342412451364</v>
      </c>
      <c r="Q96" s="106">
        <v>226</v>
      </c>
      <c r="R96" s="106">
        <v>266</v>
      </c>
      <c r="S96" s="94">
        <f t="shared" si="76"/>
        <v>492</v>
      </c>
      <c r="T96" s="107">
        <f t="shared" ref="T96:U99" si="111">Q96/B96</f>
        <v>0.36276083467094705</v>
      </c>
      <c r="U96" s="107">
        <f t="shared" si="111"/>
        <v>0.40181268882175225</v>
      </c>
      <c r="V96" s="107">
        <f t="shared" si="107"/>
        <v>0.38287937743190664</v>
      </c>
      <c r="W96" s="127">
        <v>165</v>
      </c>
      <c r="X96" s="127">
        <v>178</v>
      </c>
      <c r="Y96" s="128">
        <f t="shared" si="77"/>
        <v>343</v>
      </c>
      <c r="Z96" s="107">
        <f t="shared" si="78"/>
        <v>0.26484751203852325</v>
      </c>
      <c r="AA96" s="23">
        <f t="shared" si="78"/>
        <v>0.26888217522658608</v>
      </c>
      <c r="AB96" s="23">
        <f t="shared" si="78"/>
        <v>0.2669260700389105</v>
      </c>
    </row>
    <row r="97" spans="1:28" s="50" customFormat="1" ht="28.5" customHeight="1" x14ac:dyDescent="0.2">
      <c r="A97" s="69" t="s">
        <v>70</v>
      </c>
      <c r="B97" s="20">
        <f t="shared" si="110"/>
        <v>924</v>
      </c>
      <c r="C97" s="20">
        <f t="shared" si="110"/>
        <v>1018</v>
      </c>
      <c r="D97" s="21">
        <f t="shared" si="108"/>
        <v>1942</v>
      </c>
      <c r="E97" s="100">
        <v>123</v>
      </c>
      <c r="F97" s="100">
        <v>119</v>
      </c>
      <c r="G97" s="101">
        <f t="shared" si="74"/>
        <v>242</v>
      </c>
      <c r="H97" s="102">
        <f t="shared" si="109"/>
        <v>0.13311688311688311</v>
      </c>
      <c r="I97" s="102">
        <f t="shared" si="100"/>
        <v>0.1168958742632613</v>
      </c>
      <c r="J97" s="102">
        <f t="shared" si="101"/>
        <v>0.12461380020597322</v>
      </c>
      <c r="K97" s="100">
        <v>673</v>
      </c>
      <c r="L97" s="100">
        <v>734</v>
      </c>
      <c r="M97" s="101">
        <f t="shared" si="75"/>
        <v>1407</v>
      </c>
      <c r="N97" s="102">
        <f t="shared" si="102"/>
        <v>0.72835497835497831</v>
      </c>
      <c r="O97" s="102">
        <f t="shared" si="103"/>
        <v>0.7210216110019646</v>
      </c>
      <c r="P97" s="102">
        <f t="shared" si="104"/>
        <v>0.72451081359423275</v>
      </c>
      <c r="Q97" s="100">
        <v>128</v>
      </c>
      <c r="R97" s="100">
        <v>165</v>
      </c>
      <c r="S97" s="101">
        <f t="shared" si="76"/>
        <v>293</v>
      </c>
      <c r="T97" s="102">
        <f t="shared" si="111"/>
        <v>0.13852813852813853</v>
      </c>
      <c r="U97" s="102">
        <f t="shared" si="111"/>
        <v>0.16208251473477406</v>
      </c>
      <c r="V97" s="102">
        <f t="shared" si="107"/>
        <v>0.15087538619979401</v>
      </c>
      <c r="W97" s="103">
        <v>54</v>
      </c>
      <c r="X97" s="103">
        <v>87</v>
      </c>
      <c r="Y97" s="104">
        <f t="shared" si="77"/>
        <v>141</v>
      </c>
      <c r="Z97" s="102">
        <f t="shared" si="78"/>
        <v>5.844155844155844E-2</v>
      </c>
      <c r="AA97" s="22">
        <f t="shared" si="78"/>
        <v>8.5461689587426323E-2</v>
      </c>
      <c r="AB97" s="22">
        <f t="shared" si="78"/>
        <v>7.2605561277033992E-2</v>
      </c>
    </row>
    <row r="98" spans="1:28" s="50" customFormat="1" ht="28.5" customHeight="1" x14ac:dyDescent="0.2">
      <c r="A98" s="58" t="s">
        <v>71</v>
      </c>
      <c r="B98" s="10">
        <f t="shared" si="110"/>
        <v>454</v>
      </c>
      <c r="C98" s="10">
        <f t="shared" si="110"/>
        <v>454</v>
      </c>
      <c r="D98" s="11">
        <f t="shared" si="108"/>
        <v>908</v>
      </c>
      <c r="E98" s="88">
        <v>54</v>
      </c>
      <c r="F98" s="88">
        <v>62</v>
      </c>
      <c r="G98" s="89">
        <f t="shared" si="74"/>
        <v>116</v>
      </c>
      <c r="H98" s="90">
        <f t="shared" si="109"/>
        <v>0.11894273127753303</v>
      </c>
      <c r="I98" s="90">
        <f t="shared" si="100"/>
        <v>0.13656387665198239</v>
      </c>
      <c r="J98" s="90">
        <f t="shared" si="101"/>
        <v>0.1277533039647577</v>
      </c>
      <c r="K98" s="88">
        <v>362</v>
      </c>
      <c r="L98" s="88">
        <v>336</v>
      </c>
      <c r="M98" s="89">
        <f t="shared" si="75"/>
        <v>698</v>
      </c>
      <c r="N98" s="90">
        <f t="shared" si="102"/>
        <v>0.79735682819383258</v>
      </c>
      <c r="O98" s="90">
        <f t="shared" si="103"/>
        <v>0.74008810572687223</v>
      </c>
      <c r="P98" s="90">
        <f t="shared" si="104"/>
        <v>0.7687224669603524</v>
      </c>
      <c r="Q98" s="88">
        <v>38</v>
      </c>
      <c r="R98" s="88">
        <v>56</v>
      </c>
      <c r="S98" s="89">
        <f t="shared" si="76"/>
        <v>94</v>
      </c>
      <c r="T98" s="90">
        <f t="shared" si="111"/>
        <v>8.3700440528634359E-2</v>
      </c>
      <c r="U98" s="90">
        <f t="shared" si="111"/>
        <v>0.12334801762114538</v>
      </c>
      <c r="V98" s="90">
        <f t="shared" si="107"/>
        <v>0.10352422907488987</v>
      </c>
      <c r="W98" s="98">
        <v>20</v>
      </c>
      <c r="X98" s="98">
        <v>27</v>
      </c>
      <c r="Y98" s="105">
        <f t="shared" si="77"/>
        <v>47</v>
      </c>
      <c r="Z98" s="90">
        <f t="shared" si="78"/>
        <v>4.405286343612335E-2</v>
      </c>
      <c r="AA98" s="12">
        <f t="shared" si="78"/>
        <v>5.9471365638766517E-2</v>
      </c>
      <c r="AB98" s="12">
        <f t="shared" si="78"/>
        <v>5.1762114537444934E-2</v>
      </c>
    </row>
    <row r="99" spans="1:28" s="50" customFormat="1" ht="28.5" customHeight="1" x14ac:dyDescent="0.2">
      <c r="A99" s="65" t="s">
        <v>72</v>
      </c>
      <c r="B99" s="17">
        <f>E99+K99+Q99</f>
        <v>1796</v>
      </c>
      <c r="C99" s="17">
        <f t="shared" si="110"/>
        <v>1779</v>
      </c>
      <c r="D99" s="18">
        <f t="shared" si="108"/>
        <v>3575</v>
      </c>
      <c r="E99" s="106">
        <v>236</v>
      </c>
      <c r="F99" s="106">
        <v>234</v>
      </c>
      <c r="G99" s="94">
        <f t="shared" si="74"/>
        <v>470</v>
      </c>
      <c r="H99" s="107">
        <f t="shared" si="109"/>
        <v>0.13140311804008908</v>
      </c>
      <c r="I99" s="107">
        <f t="shared" si="100"/>
        <v>0.13153456998313659</v>
      </c>
      <c r="J99" s="107">
        <f t="shared" si="101"/>
        <v>0.13146853146853146</v>
      </c>
      <c r="K99" s="106">
        <v>1317</v>
      </c>
      <c r="L99" s="106">
        <v>1262</v>
      </c>
      <c r="M99" s="94">
        <f t="shared" si="75"/>
        <v>2579</v>
      </c>
      <c r="N99" s="107">
        <f t="shared" si="102"/>
        <v>0.73329621380846322</v>
      </c>
      <c r="O99" s="107">
        <f t="shared" si="103"/>
        <v>0.70938729623383923</v>
      </c>
      <c r="P99" s="107">
        <f t="shared" si="104"/>
        <v>0.72139860139860135</v>
      </c>
      <c r="Q99" s="106">
        <v>243</v>
      </c>
      <c r="R99" s="106">
        <v>283</v>
      </c>
      <c r="S99" s="94">
        <f t="shared" si="76"/>
        <v>526</v>
      </c>
      <c r="T99" s="107">
        <f t="shared" si="111"/>
        <v>0.13530066815144767</v>
      </c>
      <c r="U99" s="107">
        <f t="shared" si="111"/>
        <v>0.15907813378302418</v>
      </c>
      <c r="V99" s="107">
        <f t="shared" si="107"/>
        <v>0.14713286713286713</v>
      </c>
      <c r="W99" s="99">
        <v>90</v>
      </c>
      <c r="X99" s="99">
        <v>149</v>
      </c>
      <c r="Y99" s="108">
        <f t="shared" si="77"/>
        <v>239</v>
      </c>
      <c r="Z99" s="107">
        <f t="shared" si="78"/>
        <v>5.0111358574610243E-2</v>
      </c>
      <c r="AA99" s="23">
        <f t="shared" si="78"/>
        <v>8.3754918493535696E-2</v>
      </c>
      <c r="AB99" s="23">
        <f t="shared" si="78"/>
        <v>6.6853146853146847E-2</v>
      </c>
    </row>
    <row r="100" spans="1:28" s="50" customFormat="1" ht="28.5" customHeight="1" x14ac:dyDescent="0.2">
      <c r="A100" s="68" t="s">
        <v>124</v>
      </c>
      <c r="B100" s="42">
        <f>B97+B98+B99</f>
        <v>3174</v>
      </c>
      <c r="C100" s="42">
        <f>C97+C98+C99</f>
        <v>3251</v>
      </c>
      <c r="D100" s="44">
        <f t="shared" si="108"/>
        <v>6425</v>
      </c>
      <c r="E100" s="42">
        <f>E97+E98+E99</f>
        <v>413</v>
      </c>
      <c r="F100" s="42">
        <f>F97+F98+F99</f>
        <v>415</v>
      </c>
      <c r="G100" s="44">
        <f>E100+F100</f>
        <v>828</v>
      </c>
      <c r="H100" s="43">
        <f t="shared" si="109"/>
        <v>0.130119722747322</v>
      </c>
      <c r="I100" s="43">
        <f t="shared" si="100"/>
        <v>0.12765302983697324</v>
      </c>
      <c r="J100" s="43">
        <f t="shared" si="101"/>
        <v>0.1288715953307393</v>
      </c>
      <c r="K100" s="42">
        <f>K97+K98+K99</f>
        <v>2352</v>
      </c>
      <c r="L100" s="42">
        <f>L97+L98+L99</f>
        <v>2332</v>
      </c>
      <c r="M100" s="44">
        <f>K100+L100</f>
        <v>4684</v>
      </c>
      <c r="N100" s="43">
        <f t="shared" si="102"/>
        <v>0.74102079395085063</v>
      </c>
      <c r="O100" s="43">
        <f t="shared" si="103"/>
        <v>0.71731774838511231</v>
      </c>
      <c r="P100" s="43">
        <f t="shared" si="104"/>
        <v>0.72902723735408559</v>
      </c>
      <c r="Q100" s="42">
        <f>Q97+Q98+Q99</f>
        <v>409</v>
      </c>
      <c r="R100" s="42">
        <f>R97+R98+R99</f>
        <v>504</v>
      </c>
      <c r="S100" s="44">
        <f>Q100+R100</f>
        <v>913</v>
      </c>
      <c r="T100" s="43">
        <f t="shared" si="105"/>
        <v>0.12885948330182734</v>
      </c>
      <c r="U100" s="43">
        <f t="shared" si="106"/>
        <v>0.15502922177791448</v>
      </c>
      <c r="V100" s="43">
        <f t="shared" si="107"/>
        <v>0.14210116731517511</v>
      </c>
      <c r="W100" s="41">
        <f>W97+W98+W99</f>
        <v>164</v>
      </c>
      <c r="X100" s="41">
        <f>X97+X98+X99</f>
        <v>263</v>
      </c>
      <c r="Y100" s="41">
        <f t="shared" si="77"/>
        <v>427</v>
      </c>
      <c r="Z100" s="43">
        <f t="shared" si="78"/>
        <v>5.1669817265280402E-2</v>
      </c>
      <c r="AA100" s="43">
        <f t="shared" si="78"/>
        <v>8.0898185173792686E-2</v>
      </c>
      <c r="AB100" s="43">
        <f t="shared" si="78"/>
        <v>6.6459143968871592E-2</v>
      </c>
    </row>
    <row r="101" spans="1:28" s="50" customFormat="1" ht="28.5" customHeight="1" x14ac:dyDescent="0.2">
      <c r="A101" s="69" t="s">
        <v>73</v>
      </c>
      <c r="B101" s="20">
        <f>E101+K101+Q101</f>
        <v>708</v>
      </c>
      <c r="C101" s="20">
        <f t="shared" ref="B101:C104" si="112">F101+L101+R101</f>
        <v>671</v>
      </c>
      <c r="D101" s="21">
        <f t="shared" si="108"/>
        <v>1379</v>
      </c>
      <c r="E101" s="100">
        <v>53</v>
      </c>
      <c r="F101" s="100">
        <v>47</v>
      </c>
      <c r="G101" s="101">
        <f t="shared" si="74"/>
        <v>100</v>
      </c>
      <c r="H101" s="102">
        <f t="shared" si="109"/>
        <v>7.4858757062146897E-2</v>
      </c>
      <c r="I101" s="102">
        <f t="shared" si="100"/>
        <v>7.0044709388971685E-2</v>
      </c>
      <c r="J101" s="102">
        <f t="shared" si="101"/>
        <v>7.2516316171138503E-2</v>
      </c>
      <c r="K101" s="100">
        <v>514</v>
      </c>
      <c r="L101" s="100">
        <v>445</v>
      </c>
      <c r="M101" s="101">
        <f t="shared" si="75"/>
        <v>959</v>
      </c>
      <c r="N101" s="102">
        <f t="shared" si="102"/>
        <v>0.72598870056497178</v>
      </c>
      <c r="O101" s="102">
        <f t="shared" si="103"/>
        <v>0.66318926974664683</v>
      </c>
      <c r="P101" s="102">
        <f t="shared" si="104"/>
        <v>0.69543147208121825</v>
      </c>
      <c r="Q101" s="100">
        <v>141</v>
      </c>
      <c r="R101" s="100">
        <v>179</v>
      </c>
      <c r="S101" s="101">
        <f t="shared" si="76"/>
        <v>320</v>
      </c>
      <c r="T101" s="102">
        <f t="shared" si="105"/>
        <v>0.19915254237288135</v>
      </c>
      <c r="U101" s="102">
        <f t="shared" si="106"/>
        <v>0.2667660208643815</v>
      </c>
      <c r="V101" s="102">
        <f t="shared" si="107"/>
        <v>0.23205221174764323</v>
      </c>
      <c r="W101" s="103">
        <v>66</v>
      </c>
      <c r="X101" s="103">
        <v>109</v>
      </c>
      <c r="Y101" s="104">
        <f t="shared" si="77"/>
        <v>175</v>
      </c>
      <c r="Z101" s="102">
        <f t="shared" si="78"/>
        <v>9.3220338983050849E-2</v>
      </c>
      <c r="AA101" s="22">
        <f t="shared" si="78"/>
        <v>0.16244411326378538</v>
      </c>
      <c r="AB101" s="22">
        <f t="shared" si="78"/>
        <v>0.12690355329949238</v>
      </c>
    </row>
    <row r="102" spans="1:28" s="50" customFormat="1" ht="28.5" customHeight="1" x14ac:dyDescent="0.2">
      <c r="A102" s="58" t="s">
        <v>74</v>
      </c>
      <c r="B102" s="10">
        <f t="shared" si="112"/>
        <v>1896</v>
      </c>
      <c r="C102" s="10">
        <f t="shared" si="112"/>
        <v>1946</v>
      </c>
      <c r="D102" s="11">
        <f t="shared" si="108"/>
        <v>3842</v>
      </c>
      <c r="E102" s="88">
        <v>206</v>
      </c>
      <c r="F102" s="88">
        <v>192</v>
      </c>
      <c r="G102" s="89">
        <f t="shared" si="74"/>
        <v>398</v>
      </c>
      <c r="H102" s="90">
        <f t="shared" si="109"/>
        <v>0.10864978902953587</v>
      </c>
      <c r="I102" s="90">
        <f t="shared" si="100"/>
        <v>9.8663926002055494E-2</v>
      </c>
      <c r="J102" s="90">
        <f t="shared" si="101"/>
        <v>0.10359187922956793</v>
      </c>
      <c r="K102" s="88">
        <v>1301</v>
      </c>
      <c r="L102" s="88">
        <v>1252</v>
      </c>
      <c r="M102" s="89">
        <f t="shared" si="75"/>
        <v>2553</v>
      </c>
      <c r="N102" s="90">
        <f t="shared" si="102"/>
        <v>0.68618143459915615</v>
      </c>
      <c r="O102" s="90">
        <f t="shared" si="103"/>
        <v>0.64337101747173686</v>
      </c>
      <c r="P102" s="90">
        <f t="shared" si="104"/>
        <v>0.66449765747006773</v>
      </c>
      <c r="Q102" s="88">
        <v>389</v>
      </c>
      <c r="R102" s="88">
        <v>502</v>
      </c>
      <c r="S102" s="89">
        <f t="shared" si="76"/>
        <v>891</v>
      </c>
      <c r="T102" s="90">
        <f t="shared" si="105"/>
        <v>0.20516877637130801</v>
      </c>
      <c r="U102" s="90">
        <f t="shared" si="106"/>
        <v>0.2579650565262076</v>
      </c>
      <c r="V102" s="90">
        <f t="shared" si="107"/>
        <v>0.23191046330036438</v>
      </c>
      <c r="W102" s="98">
        <v>206</v>
      </c>
      <c r="X102" s="98">
        <v>321</v>
      </c>
      <c r="Y102" s="105">
        <f t="shared" si="77"/>
        <v>527</v>
      </c>
      <c r="Z102" s="90">
        <f t="shared" si="78"/>
        <v>0.10864978902953587</v>
      </c>
      <c r="AA102" s="12">
        <f t="shared" si="78"/>
        <v>0.16495375128468653</v>
      </c>
      <c r="AB102" s="12">
        <f t="shared" si="78"/>
        <v>0.13716814159292035</v>
      </c>
    </row>
    <row r="103" spans="1:28" s="50" customFormat="1" ht="28.5" customHeight="1" x14ac:dyDescent="0.2">
      <c r="A103" s="58" t="s">
        <v>75</v>
      </c>
      <c r="B103" s="10">
        <f t="shared" si="112"/>
        <v>1085</v>
      </c>
      <c r="C103" s="10">
        <f t="shared" si="112"/>
        <v>1050</v>
      </c>
      <c r="D103" s="11">
        <f t="shared" si="108"/>
        <v>2135</v>
      </c>
      <c r="E103" s="88">
        <v>134</v>
      </c>
      <c r="F103" s="88">
        <v>106</v>
      </c>
      <c r="G103" s="89">
        <f t="shared" si="74"/>
        <v>240</v>
      </c>
      <c r="H103" s="90">
        <f t="shared" si="109"/>
        <v>0.12350230414746544</v>
      </c>
      <c r="I103" s="90">
        <f t="shared" si="100"/>
        <v>0.10095238095238095</v>
      </c>
      <c r="J103" s="90">
        <f t="shared" si="101"/>
        <v>0.11241217798594848</v>
      </c>
      <c r="K103" s="88">
        <v>720</v>
      </c>
      <c r="L103" s="88">
        <v>640</v>
      </c>
      <c r="M103" s="89">
        <f t="shared" si="75"/>
        <v>1360</v>
      </c>
      <c r="N103" s="90">
        <f t="shared" si="102"/>
        <v>0.66359447004608296</v>
      </c>
      <c r="O103" s="90">
        <f t="shared" si="103"/>
        <v>0.60952380952380958</v>
      </c>
      <c r="P103" s="90">
        <f t="shared" si="104"/>
        <v>0.63700234192037475</v>
      </c>
      <c r="Q103" s="88">
        <v>231</v>
      </c>
      <c r="R103" s="88">
        <v>304</v>
      </c>
      <c r="S103" s="89">
        <f t="shared" si="76"/>
        <v>535</v>
      </c>
      <c r="T103" s="90">
        <f t="shared" si="105"/>
        <v>0.2129032258064516</v>
      </c>
      <c r="U103" s="90">
        <f t="shared" si="106"/>
        <v>0.28952380952380952</v>
      </c>
      <c r="V103" s="90">
        <f t="shared" si="107"/>
        <v>0.25058548009367682</v>
      </c>
      <c r="W103" s="98">
        <v>129</v>
      </c>
      <c r="X103" s="98">
        <v>202</v>
      </c>
      <c r="Y103" s="105">
        <f t="shared" si="77"/>
        <v>331</v>
      </c>
      <c r="Z103" s="90">
        <f t="shared" si="78"/>
        <v>0.11889400921658987</v>
      </c>
      <c r="AA103" s="12">
        <f t="shared" si="78"/>
        <v>0.19238095238095237</v>
      </c>
      <c r="AB103" s="12">
        <f t="shared" si="78"/>
        <v>0.15503512880562062</v>
      </c>
    </row>
    <row r="104" spans="1:28" s="50" customFormat="1" ht="28.5" customHeight="1" x14ac:dyDescent="0.2">
      <c r="A104" s="65" t="s">
        <v>76</v>
      </c>
      <c r="B104" s="17">
        <f t="shared" si="112"/>
        <v>804</v>
      </c>
      <c r="C104" s="17">
        <f t="shared" si="112"/>
        <v>801</v>
      </c>
      <c r="D104" s="18">
        <f t="shared" si="108"/>
        <v>1605</v>
      </c>
      <c r="E104" s="106">
        <v>87</v>
      </c>
      <c r="F104" s="106">
        <v>88</v>
      </c>
      <c r="G104" s="94">
        <f t="shared" si="74"/>
        <v>175</v>
      </c>
      <c r="H104" s="107">
        <f t="shared" si="109"/>
        <v>0.10820895522388059</v>
      </c>
      <c r="I104" s="107">
        <f t="shared" si="100"/>
        <v>0.10986267166042447</v>
      </c>
      <c r="J104" s="107">
        <f t="shared" si="101"/>
        <v>0.10903426791277258</v>
      </c>
      <c r="K104" s="106">
        <v>571</v>
      </c>
      <c r="L104" s="106">
        <v>534</v>
      </c>
      <c r="M104" s="94">
        <f t="shared" si="75"/>
        <v>1105</v>
      </c>
      <c r="N104" s="107">
        <f t="shared" si="102"/>
        <v>0.71019900497512434</v>
      </c>
      <c r="O104" s="107">
        <f t="shared" si="103"/>
        <v>0.66666666666666663</v>
      </c>
      <c r="P104" s="107">
        <f t="shared" si="104"/>
        <v>0.68847352024922115</v>
      </c>
      <c r="Q104" s="106">
        <v>146</v>
      </c>
      <c r="R104" s="106">
        <v>179</v>
      </c>
      <c r="S104" s="94">
        <f t="shared" si="76"/>
        <v>325</v>
      </c>
      <c r="T104" s="107">
        <f t="shared" si="105"/>
        <v>0.18159203980099503</v>
      </c>
      <c r="U104" s="107">
        <f t="shared" si="106"/>
        <v>0.22347066167290885</v>
      </c>
      <c r="V104" s="107">
        <f t="shared" si="107"/>
        <v>0.20249221183800623</v>
      </c>
      <c r="W104" s="99">
        <v>81</v>
      </c>
      <c r="X104" s="99">
        <v>107</v>
      </c>
      <c r="Y104" s="108">
        <f t="shared" si="77"/>
        <v>188</v>
      </c>
      <c r="Z104" s="107">
        <f t="shared" si="78"/>
        <v>0.10074626865671642</v>
      </c>
      <c r="AA104" s="23">
        <f t="shared" si="78"/>
        <v>0.13358302122347065</v>
      </c>
      <c r="AB104" s="23">
        <f t="shared" si="78"/>
        <v>0.11713395638629283</v>
      </c>
    </row>
    <row r="105" spans="1:28" s="50" customFormat="1" ht="28.5" customHeight="1" x14ac:dyDescent="0.2">
      <c r="A105" s="68" t="s">
        <v>104</v>
      </c>
      <c r="B105" s="42">
        <f>B101+B102+B103+B104</f>
        <v>4493</v>
      </c>
      <c r="C105" s="42">
        <f>C101+C102+C103+C104</f>
        <v>4468</v>
      </c>
      <c r="D105" s="42">
        <f t="shared" si="108"/>
        <v>8961</v>
      </c>
      <c r="E105" s="42">
        <f>E101+E102+E103+E104</f>
        <v>480</v>
      </c>
      <c r="F105" s="42">
        <f>F101+F102+F103+F104</f>
        <v>433</v>
      </c>
      <c r="G105" s="42">
        <f>E105+F105</f>
        <v>913</v>
      </c>
      <c r="H105" s="43">
        <f t="shared" si="109"/>
        <v>0.10683285110171378</v>
      </c>
      <c r="I105" s="43">
        <f t="shared" si="100"/>
        <v>9.6911369740376008E-2</v>
      </c>
      <c r="J105" s="43">
        <f t="shared" si="101"/>
        <v>0.1018859502287691</v>
      </c>
      <c r="K105" s="42">
        <f>K101+K102+K103+K104</f>
        <v>3106</v>
      </c>
      <c r="L105" s="42">
        <f>L101+L102+L103+L104</f>
        <v>2871</v>
      </c>
      <c r="M105" s="42">
        <f>K105+L105</f>
        <v>5977</v>
      </c>
      <c r="N105" s="43">
        <f t="shared" si="102"/>
        <v>0.69129757400400627</v>
      </c>
      <c r="O105" s="43">
        <f t="shared" si="103"/>
        <v>0.64256938227394811</v>
      </c>
      <c r="P105" s="43">
        <f t="shared" si="104"/>
        <v>0.66700145073094519</v>
      </c>
      <c r="Q105" s="42">
        <f>Q101+Q102+Q103+Q104</f>
        <v>907</v>
      </c>
      <c r="R105" s="42">
        <f>R101+R102+R103+R104</f>
        <v>1164</v>
      </c>
      <c r="S105" s="42">
        <f>Q105+R105</f>
        <v>2071</v>
      </c>
      <c r="T105" s="43">
        <f t="shared" si="105"/>
        <v>0.20186957489427998</v>
      </c>
      <c r="U105" s="43">
        <f t="shared" si="106"/>
        <v>0.26051924798567594</v>
      </c>
      <c r="V105" s="43">
        <f t="shared" si="107"/>
        <v>0.23111259904028569</v>
      </c>
      <c r="W105" s="41">
        <f>W101+W102+W103+W104</f>
        <v>482</v>
      </c>
      <c r="X105" s="41">
        <f>X101+X102+X103+X104</f>
        <v>739</v>
      </c>
      <c r="Y105" s="41">
        <f t="shared" si="77"/>
        <v>1221</v>
      </c>
      <c r="Z105" s="43">
        <f t="shared" si="78"/>
        <v>0.10727798798130425</v>
      </c>
      <c r="AA105" s="43">
        <f t="shared" si="78"/>
        <v>0.1653983885407341</v>
      </c>
      <c r="AB105" s="43">
        <f t="shared" si="78"/>
        <v>0.13625711416136591</v>
      </c>
    </row>
    <row r="106" spans="1:28" s="50" customFormat="1" ht="28.5" customHeight="1" x14ac:dyDescent="0.2">
      <c r="A106" s="61" t="s">
        <v>77</v>
      </c>
      <c r="B106" s="20">
        <f t="shared" ref="B106:C109" si="113">E106+K106+Q106</f>
        <v>1928</v>
      </c>
      <c r="C106" s="20">
        <f t="shared" si="113"/>
        <v>1904</v>
      </c>
      <c r="D106" s="21">
        <f t="shared" si="108"/>
        <v>3832</v>
      </c>
      <c r="E106" s="112">
        <v>235</v>
      </c>
      <c r="F106" s="112">
        <v>226</v>
      </c>
      <c r="G106" s="101">
        <f t="shared" si="74"/>
        <v>461</v>
      </c>
      <c r="H106" s="113">
        <f t="shared" si="109"/>
        <v>0.12188796680497925</v>
      </c>
      <c r="I106" s="113">
        <f t="shared" si="100"/>
        <v>0.11869747899159663</v>
      </c>
      <c r="J106" s="113">
        <f t="shared" si="101"/>
        <v>0.1203027139874739</v>
      </c>
      <c r="K106" s="112">
        <v>1269</v>
      </c>
      <c r="L106" s="112">
        <v>1147</v>
      </c>
      <c r="M106" s="101">
        <f t="shared" si="75"/>
        <v>2416</v>
      </c>
      <c r="N106" s="113">
        <f t="shared" si="102"/>
        <v>0.65819502074688796</v>
      </c>
      <c r="O106" s="113">
        <f t="shared" si="103"/>
        <v>0.60241596638655459</v>
      </c>
      <c r="P106" s="113">
        <f t="shared" si="104"/>
        <v>0.63048016701461373</v>
      </c>
      <c r="Q106" s="112">
        <v>424</v>
      </c>
      <c r="R106" s="112">
        <v>531</v>
      </c>
      <c r="S106" s="101">
        <f t="shared" si="76"/>
        <v>955</v>
      </c>
      <c r="T106" s="113">
        <f t="shared" si="105"/>
        <v>0.21991701244813278</v>
      </c>
      <c r="U106" s="113">
        <f t="shared" si="106"/>
        <v>0.27888655462184875</v>
      </c>
      <c r="V106" s="113">
        <f t="shared" si="107"/>
        <v>0.24921711899791232</v>
      </c>
      <c r="W106" s="103">
        <v>221</v>
      </c>
      <c r="X106" s="103">
        <v>289</v>
      </c>
      <c r="Y106" s="104">
        <f t="shared" si="77"/>
        <v>510</v>
      </c>
      <c r="Z106" s="113">
        <f t="shared" si="78"/>
        <v>0.11462655601659751</v>
      </c>
      <c r="AA106" s="33">
        <f t="shared" si="78"/>
        <v>0.15178571428571427</v>
      </c>
      <c r="AB106" s="33">
        <f t="shared" si="78"/>
        <v>0.13308977035490605</v>
      </c>
    </row>
    <row r="107" spans="1:28" s="50" customFormat="1" ht="28.5" customHeight="1" x14ac:dyDescent="0.2">
      <c r="A107" s="58" t="s">
        <v>78</v>
      </c>
      <c r="B107" s="10">
        <f t="shared" si="113"/>
        <v>1093</v>
      </c>
      <c r="C107" s="10">
        <f t="shared" si="113"/>
        <v>1028</v>
      </c>
      <c r="D107" s="11">
        <f t="shared" si="108"/>
        <v>2121</v>
      </c>
      <c r="E107" s="88">
        <v>117</v>
      </c>
      <c r="F107" s="88">
        <v>119</v>
      </c>
      <c r="G107" s="89">
        <f t="shared" si="74"/>
        <v>236</v>
      </c>
      <c r="H107" s="90">
        <f t="shared" si="109"/>
        <v>0.10704483074107959</v>
      </c>
      <c r="I107" s="90">
        <f t="shared" si="100"/>
        <v>0.11575875486381323</v>
      </c>
      <c r="J107" s="90">
        <f t="shared" si="101"/>
        <v>0.11126826968411127</v>
      </c>
      <c r="K107" s="88">
        <v>745</v>
      </c>
      <c r="L107" s="88">
        <v>647</v>
      </c>
      <c r="M107" s="89">
        <f t="shared" si="75"/>
        <v>1392</v>
      </c>
      <c r="N107" s="90">
        <f t="shared" si="102"/>
        <v>0.6816102470265325</v>
      </c>
      <c r="O107" s="90">
        <f t="shared" si="103"/>
        <v>0.62937743190661477</v>
      </c>
      <c r="P107" s="90">
        <f t="shared" si="104"/>
        <v>0.65629420084865631</v>
      </c>
      <c r="Q107" s="88">
        <v>231</v>
      </c>
      <c r="R107" s="88">
        <v>262</v>
      </c>
      <c r="S107" s="89">
        <f t="shared" si="76"/>
        <v>493</v>
      </c>
      <c r="T107" s="90">
        <f t="shared" si="105"/>
        <v>0.21134492223238793</v>
      </c>
      <c r="U107" s="90">
        <f t="shared" si="106"/>
        <v>0.25486381322957197</v>
      </c>
      <c r="V107" s="90">
        <f t="shared" si="107"/>
        <v>0.23243752946723245</v>
      </c>
      <c r="W107" s="98">
        <v>118</v>
      </c>
      <c r="X107" s="98">
        <v>159</v>
      </c>
      <c r="Y107" s="105">
        <f t="shared" si="77"/>
        <v>277</v>
      </c>
      <c r="Z107" s="90">
        <f t="shared" si="78"/>
        <v>0.10795974382433669</v>
      </c>
      <c r="AA107" s="12">
        <f t="shared" si="78"/>
        <v>0.15466926070038911</v>
      </c>
      <c r="AB107" s="12">
        <f t="shared" si="78"/>
        <v>0.13059877416313059</v>
      </c>
    </row>
    <row r="108" spans="1:28" s="50" customFormat="1" ht="28.5" customHeight="1" x14ac:dyDescent="0.2">
      <c r="A108" s="58" t="s">
        <v>79</v>
      </c>
      <c r="B108" s="10">
        <f t="shared" si="113"/>
        <v>972</v>
      </c>
      <c r="C108" s="10">
        <f t="shared" si="113"/>
        <v>1017</v>
      </c>
      <c r="D108" s="11">
        <f t="shared" si="108"/>
        <v>1989</v>
      </c>
      <c r="E108" s="88">
        <v>161</v>
      </c>
      <c r="F108" s="88">
        <v>143</v>
      </c>
      <c r="G108" s="89">
        <f t="shared" si="74"/>
        <v>304</v>
      </c>
      <c r="H108" s="90">
        <f t="shared" si="109"/>
        <v>0.16563786008230452</v>
      </c>
      <c r="I108" s="90">
        <f t="shared" si="100"/>
        <v>0.14060963618485742</v>
      </c>
      <c r="J108" s="90">
        <f t="shared" si="101"/>
        <v>0.15284062342885874</v>
      </c>
      <c r="K108" s="88">
        <v>492</v>
      </c>
      <c r="L108" s="88">
        <v>506</v>
      </c>
      <c r="M108" s="89">
        <f t="shared" si="75"/>
        <v>998</v>
      </c>
      <c r="N108" s="90">
        <f t="shared" si="102"/>
        <v>0.50617283950617287</v>
      </c>
      <c r="O108" s="90">
        <f t="shared" si="103"/>
        <v>0.49754178957718781</v>
      </c>
      <c r="P108" s="90">
        <f t="shared" si="104"/>
        <v>0.50175967823026646</v>
      </c>
      <c r="Q108" s="88">
        <v>319</v>
      </c>
      <c r="R108" s="88">
        <v>368</v>
      </c>
      <c r="S108" s="89">
        <f t="shared" si="76"/>
        <v>687</v>
      </c>
      <c r="T108" s="90">
        <f t="shared" si="105"/>
        <v>0.32818930041152261</v>
      </c>
      <c r="U108" s="90">
        <f t="shared" si="106"/>
        <v>0.36184857423795475</v>
      </c>
      <c r="V108" s="90">
        <f t="shared" si="107"/>
        <v>0.34539969834087481</v>
      </c>
      <c r="W108" s="98">
        <v>216</v>
      </c>
      <c r="X108" s="98">
        <v>225</v>
      </c>
      <c r="Y108" s="105">
        <f t="shared" si="77"/>
        <v>441</v>
      </c>
      <c r="Z108" s="90">
        <f t="shared" si="78"/>
        <v>0.22222222222222221</v>
      </c>
      <c r="AA108" s="12">
        <f t="shared" si="78"/>
        <v>0.22123893805309736</v>
      </c>
      <c r="AB108" s="12">
        <f t="shared" si="78"/>
        <v>0.22171945701357465</v>
      </c>
    </row>
    <row r="109" spans="1:28" s="50" customFormat="1" ht="28.5" customHeight="1" x14ac:dyDescent="0.2">
      <c r="A109" s="65" t="s">
        <v>80</v>
      </c>
      <c r="B109" s="17">
        <f t="shared" si="113"/>
        <v>236</v>
      </c>
      <c r="C109" s="17">
        <f t="shared" si="113"/>
        <v>233</v>
      </c>
      <c r="D109" s="18">
        <f t="shared" si="108"/>
        <v>469</v>
      </c>
      <c r="E109" s="106">
        <v>26</v>
      </c>
      <c r="F109" s="106">
        <v>28</v>
      </c>
      <c r="G109" s="94">
        <f t="shared" si="74"/>
        <v>54</v>
      </c>
      <c r="H109" s="107">
        <f t="shared" si="109"/>
        <v>0.11016949152542373</v>
      </c>
      <c r="I109" s="107">
        <f t="shared" si="100"/>
        <v>0.12017167381974249</v>
      </c>
      <c r="J109" s="107">
        <f t="shared" si="101"/>
        <v>0.11513859275053305</v>
      </c>
      <c r="K109" s="106">
        <v>142</v>
      </c>
      <c r="L109" s="106">
        <v>126</v>
      </c>
      <c r="M109" s="94">
        <f t="shared" si="75"/>
        <v>268</v>
      </c>
      <c r="N109" s="107">
        <f t="shared" si="102"/>
        <v>0.60169491525423724</v>
      </c>
      <c r="O109" s="107">
        <f t="shared" si="103"/>
        <v>0.54077253218884125</v>
      </c>
      <c r="P109" s="107">
        <f t="shared" si="104"/>
        <v>0.5714285714285714</v>
      </c>
      <c r="Q109" s="106">
        <v>68</v>
      </c>
      <c r="R109" s="106">
        <v>79</v>
      </c>
      <c r="S109" s="94">
        <f t="shared" si="76"/>
        <v>147</v>
      </c>
      <c r="T109" s="107">
        <f t="shared" si="105"/>
        <v>0.28813559322033899</v>
      </c>
      <c r="U109" s="107">
        <f t="shared" si="106"/>
        <v>0.33905579399141633</v>
      </c>
      <c r="V109" s="107">
        <f t="shared" si="107"/>
        <v>0.31343283582089554</v>
      </c>
      <c r="W109" s="99">
        <v>47</v>
      </c>
      <c r="X109" s="99">
        <v>42</v>
      </c>
      <c r="Y109" s="108">
        <f t="shared" si="77"/>
        <v>89</v>
      </c>
      <c r="Z109" s="107">
        <f t="shared" si="78"/>
        <v>0.19915254237288135</v>
      </c>
      <c r="AA109" s="23">
        <f t="shared" si="78"/>
        <v>0.18025751072961374</v>
      </c>
      <c r="AB109" s="23">
        <f t="shared" si="78"/>
        <v>0.18976545842217485</v>
      </c>
    </row>
    <row r="110" spans="1:28" s="50" customFormat="1" ht="28.5" customHeight="1" x14ac:dyDescent="0.2">
      <c r="A110" s="68" t="s">
        <v>105</v>
      </c>
      <c r="B110" s="42">
        <f>B106+B107+B108+B109</f>
        <v>4229</v>
      </c>
      <c r="C110" s="42">
        <f>C106+C107+C108+C109</f>
        <v>4182</v>
      </c>
      <c r="D110" s="44">
        <f t="shared" si="108"/>
        <v>8411</v>
      </c>
      <c r="E110" s="42">
        <f>E106+E107+E108+E109</f>
        <v>539</v>
      </c>
      <c r="F110" s="42">
        <f>F106+F107+F108+F109</f>
        <v>516</v>
      </c>
      <c r="G110" s="44">
        <f>E110+F110</f>
        <v>1055</v>
      </c>
      <c r="H110" s="43">
        <f t="shared" si="109"/>
        <v>0.12745329865216362</v>
      </c>
      <c r="I110" s="43">
        <f t="shared" si="100"/>
        <v>0.12338593974175036</v>
      </c>
      <c r="J110" s="43">
        <f t="shared" si="101"/>
        <v>0.12543098323623825</v>
      </c>
      <c r="K110" s="42">
        <f>K106+K107+K108+K109</f>
        <v>2648</v>
      </c>
      <c r="L110" s="42">
        <f>L106+L107+L108+L109</f>
        <v>2426</v>
      </c>
      <c r="M110" s="44">
        <f>K110+L110</f>
        <v>5074</v>
      </c>
      <c r="N110" s="43">
        <f t="shared" si="102"/>
        <v>0.62615275478836607</v>
      </c>
      <c r="O110" s="43">
        <f t="shared" si="103"/>
        <v>0.58010521281683403</v>
      </c>
      <c r="P110" s="43">
        <f t="shared" si="104"/>
        <v>0.6032576388063251</v>
      </c>
      <c r="Q110" s="42">
        <f>Q106+Q107+Q108+Q109</f>
        <v>1042</v>
      </c>
      <c r="R110" s="42">
        <f>R106+R107+R108+R109</f>
        <v>1240</v>
      </c>
      <c r="S110" s="44">
        <f>Q110+R110</f>
        <v>2282</v>
      </c>
      <c r="T110" s="43">
        <f t="shared" si="105"/>
        <v>0.24639394655947033</v>
      </c>
      <c r="U110" s="43">
        <f t="shared" si="106"/>
        <v>0.29650884744141559</v>
      </c>
      <c r="V110" s="43">
        <f t="shared" si="107"/>
        <v>0.27131137795743671</v>
      </c>
      <c r="W110" s="41">
        <f>W106+W107+W108+W109</f>
        <v>602</v>
      </c>
      <c r="X110" s="41">
        <f>X106+X107+X108+X109</f>
        <v>715</v>
      </c>
      <c r="Y110" s="41">
        <f t="shared" si="77"/>
        <v>1317</v>
      </c>
      <c r="Z110" s="43">
        <f t="shared" si="78"/>
        <v>0.14235043745566328</v>
      </c>
      <c r="AA110" s="43">
        <f t="shared" si="78"/>
        <v>0.17097082735533237</v>
      </c>
      <c r="AB110" s="43">
        <f t="shared" si="78"/>
        <v>0.15658066817263108</v>
      </c>
    </row>
    <row r="111" spans="1:28" s="50" customFormat="1" ht="28.5" customHeight="1" x14ac:dyDescent="0.2">
      <c r="A111" s="69" t="s">
        <v>81</v>
      </c>
      <c r="B111" s="20">
        <f t="shared" ref="B111:B120" si="114">E111+K111+Q111</f>
        <v>675</v>
      </c>
      <c r="C111" s="20">
        <f t="shared" ref="C111:C120" si="115">F111+L111+R111</f>
        <v>617</v>
      </c>
      <c r="D111" s="21">
        <f t="shared" ref="D111:D124" si="116">B111+C111</f>
        <v>1292</v>
      </c>
      <c r="E111" s="100">
        <v>81</v>
      </c>
      <c r="F111" s="100">
        <v>68</v>
      </c>
      <c r="G111" s="101">
        <f t="shared" si="74"/>
        <v>149</v>
      </c>
      <c r="H111" s="102">
        <f t="shared" ref="H111:H121" si="117">E111/B111</f>
        <v>0.12</v>
      </c>
      <c r="I111" s="102">
        <f t="shared" ref="I111:I121" si="118">F111/C111</f>
        <v>0.11021069692058347</v>
      </c>
      <c r="J111" s="102">
        <f t="shared" ref="J111:J121" si="119">G111/D111</f>
        <v>0.1153250773993808</v>
      </c>
      <c r="K111" s="100">
        <v>429</v>
      </c>
      <c r="L111" s="100">
        <v>363</v>
      </c>
      <c r="M111" s="101">
        <f t="shared" si="75"/>
        <v>792</v>
      </c>
      <c r="N111" s="102">
        <f t="shared" ref="N111:N120" si="120">K111/B111</f>
        <v>0.63555555555555554</v>
      </c>
      <c r="O111" s="102">
        <f t="shared" ref="O111:O120" si="121">L111/C111</f>
        <v>0.58833063209076175</v>
      </c>
      <c r="P111" s="102">
        <f t="shared" ref="P111:P120" si="122">M111/D111</f>
        <v>0.61300309597523217</v>
      </c>
      <c r="Q111" s="100">
        <v>165</v>
      </c>
      <c r="R111" s="100">
        <v>186</v>
      </c>
      <c r="S111" s="101">
        <f t="shared" si="76"/>
        <v>351</v>
      </c>
      <c r="T111" s="102">
        <f t="shared" ref="T111:T120" si="123">Q111/B111</f>
        <v>0.24444444444444444</v>
      </c>
      <c r="U111" s="102">
        <f t="shared" ref="U111:U120" si="124">R111/C111</f>
        <v>0.30145867098865481</v>
      </c>
      <c r="V111" s="102">
        <f t="shared" ref="V111:V120" si="125">S111/D111</f>
        <v>0.27167182662538697</v>
      </c>
      <c r="W111" s="103">
        <v>87</v>
      </c>
      <c r="X111" s="103">
        <v>108</v>
      </c>
      <c r="Y111" s="104">
        <f t="shared" si="77"/>
        <v>195</v>
      </c>
      <c r="Z111" s="102">
        <f t="shared" si="78"/>
        <v>0.12888888888888889</v>
      </c>
      <c r="AA111" s="22">
        <f t="shared" si="78"/>
        <v>0.17504051863857376</v>
      </c>
      <c r="AB111" s="22">
        <f t="shared" si="78"/>
        <v>0.15092879256965944</v>
      </c>
    </row>
    <row r="112" spans="1:28" s="50" customFormat="1" ht="28.5" customHeight="1" x14ac:dyDescent="0.2">
      <c r="A112" s="58" t="s">
        <v>82</v>
      </c>
      <c r="B112" s="10">
        <f t="shared" si="114"/>
        <v>394</v>
      </c>
      <c r="C112" s="10">
        <f t="shared" si="115"/>
        <v>412</v>
      </c>
      <c r="D112" s="11">
        <f t="shared" si="116"/>
        <v>806</v>
      </c>
      <c r="E112" s="88">
        <v>44</v>
      </c>
      <c r="F112" s="88">
        <v>50</v>
      </c>
      <c r="G112" s="89">
        <f t="shared" si="74"/>
        <v>94</v>
      </c>
      <c r="H112" s="90">
        <f t="shared" si="117"/>
        <v>0.1116751269035533</v>
      </c>
      <c r="I112" s="90">
        <f t="shared" si="118"/>
        <v>0.12135922330097088</v>
      </c>
      <c r="J112" s="90">
        <f t="shared" si="119"/>
        <v>0.11662531017369727</v>
      </c>
      <c r="K112" s="88">
        <v>263</v>
      </c>
      <c r="L112" s="88">
        <v>250</v>
      </c>
      <c r="M112" s="89">
        <f t="shared" si="75"/>
        <v>513</v>
      </c>
      <c r="N112" s="90">
        <f t="shared" si="120"/>
        <v>0.6675126903553299</v>
      </c>
      <c r="O112" s="90">
        <f t="shared" si="121"/>
        <v>0.60679611650485432</v>
      </c>
      <c r="P112" s="90">
        <f t="shared" si="122"/>
        <v>0.6364764267990074</v>
      </c>
      <c r="Q112" s="88">
        <v>87</v>
      </c>
      <c r="R112" s="88">
        <v>112</v>
      </c>
      <c r="S112" s="89">
        <f t="shared" si="76"/>
        <v>199</v>
      </c>
      <c r="T112" s="90">
        <f t="shared" si="123"/>
        <v>0.22081218274111675</v>
      </c>
      <c r="U112" s="90">
        <f t="shared" si="124"/>
        <v>0.27184466019417475</v>
      </c>
      <c r="V112" s="90">
        <f t="shared" si="125"/>
        <v>0.24689826302729528</v>
      </c>
      <c r="W112" s="98">
        <v>48</v>
      </c>
      <c r="X112" s="98">
        <v>66</v>
      </c>
      <c r="Y112" s="105">
        <f t="shared" si="77"/>
        <v>114</v>
      </c>
      <c r="Z112" s="90">
        <f t="shared" si="78"/>
        <v>0.12182741116751269</v>
      </c>
      <c r="AA112" s="12">
        <f t="shared" si="78"/>
        <v>0.16019417475728157</v>
      </c>
      <c r="AB112" s="12">
        <f t="shared" si="78"/>
        <v>0.14143920595533499</v>
      </c>
    </row>
    <row r="113" spans="1:28" s="50" customFormat="1" ht="28.5" customHeight="1" x14ac:dyDescent="0.2">
      <c r="A113" s="58" t="s">
        <v>83</v>
      </c>
      <c r="B113" s="10">
        <f t="shared" si="114"/>
        <v>597</v>
      </c>
      <c r="C113" s="10">
        <f t="shared" si="115"/>
        <v>581</v>
      </c>
      <c r="D113" s="11">
        <f t="shared" si="116"/>
        <v>1178</v>
      </c>
      <c r="E113" s="88">
        <v>59</v>
      </c>
      <c r="F113" s="88">
        <v>47</v>
      </c>
      <c r="G113" s="89">
        <f t="shared" si="74"/>
        <v>106</v>
      </c>
      <c r="H113" s="90">
        <f t="shared" si="117"/>
        <v>9.8827470686767172E-2</v>
      </c>
      <c r="I113" s="90">
        <f t="shared" si="118"/>
        <v>8.0895008605851984E-2</v>
      </c>
      <c r="J113" s="90">
        <f t="shared" si="119"/>
        <v>8.9983022071307303E-2</v>
      </c>
      <c r="K113" s="88">
        <v>361</v>
      </c>
      <c r="L113" s="88">
        <v>324</v>
      </c>
      <c r="M113" s="89">
        <f t="shared" si="75"/>
        <v>685</v>
      </c>
      <c r="N113" s="90">
        <f t="shared" si="120"/>
        <v>0.60469011725293131</v>
      </c>
      <c r="O113" s="90">
        <f t="shared" si="121"/>
        <v>0.55765920826161786</v>
      </c>
      <c r="P113" s="90">
        <f t="shared" si="122"/>
        <v>0.58149405772495755</v>
      </c>
      <c r="Q113" s="88">
        <v>177</v>
      </c>
      <c r="R113" s="88">
        <v>210</v>
      </c>
      <c r="S113" s="89">
        <f t="shared" si="76"/>
        <v>387</v>
      </c>
      <c r="T113" s="90">
        <f t="shared" si="123"/>
        <v>0.29648241206030151</v>
      </c>
      <c r="U113" s="90">
        <f t="shared" si="124"/>
        <v>0.36144578313253012</v>
      </c>
      <c r="V113" s="90">
        <f t="shared" si="125"/>
        <v>0.32852292020373514</v>
      </c>
      <c r="W113" s="98">
        <v>70</v>
      </c>
      <c r="X113" s="98">
        <v>112</v>
      </c>
      <c r="Y113" s="105">
        <f t="shared" si="77"/>
        <v>182</v>
      </c>
      <c r="Z113" s="90">
        <f t="shared" si="78"/>
        <v>0.11725293132328309</v>
      </c>
      <c r="AA113" s="12">
        <f t="shared" si="78"/>
        <v>0.19277108433734941</v>
      </c>
      <c r="AB113" s="12">
        <f t="shared" si="78"/>
        <v>0.15449915110356535</v>
      </c>
    </row>
    <row r="114" spans="1:28" s="50" customFormat="1" ht="28.5" customHeight="1" x14ac:dyDescent="0.2">
      <c r="A114" s="58" t="s">
        <v>84</v>
      </c>
      <c r="B114" s="10">
        <f t="shared" si="114"/>
        <v>311</v>
      </c>
      <c r="C114" s="10">
        <f t="shared" si="115"/>
        <v>342</v>
      </c>
      <c r="D114" s="11">
        <f t="shared" si="116"/>
        <v>653</v>
      </c>
      <c r="E114" s="88">
        <v>56</v>
      </c>
      <c r="F114" s="88">
        <v>62</v>
      </c>
      <c r="G114" s="89">
        <f t="shared" si="74"/>
        <v>118</v>
      </c>
      <c r="H114" s="90">
        <f t="shared" si="117"/>
        <v>0.18006430868167203</v>
      </c>
      <c r="I114" s="90">
        <f t="shared" si="118"/>
        <v>0.18128654970760233</v>
      </c>
      <c r="J114" s="90">
        <f t="shared" si="119"/>
        <v>0.18070444104134761</v>
      </c>
      <c r="K114" s="88">
        <v>185</v>
      </c>
      <c r="L114" s="88">
        <v>188</v>
      </c>
      <c r="M114" s="89">
        <f t="shared" si="75"/>
        <v>373</v>
      </c>
      <c r="N114" s="90">
        <f t="shared" si="120"/>
        <v>0.59485530546623799</v>
      </c>
      <c r="O114" s="90">
        <f t="shared" si="121"/>
        <v>0.54970760233918126</v>
      </c>
      <c r="P114" s="90">
        <f t="shared" si="122"/>
        <v>0.57120980091883611</v>
      </c>
      <c r="Q114" s="88">
        <v>70</v>
      </c>
      <c r="R114" s="88">
        <v>92</v>
      </c>
      <c r="S114" s="89">
        <f t="shared" si="76"/>
        <v>162</v>
      </c>
      <c r="T114" s="90">
        <f t="shared" si="123"/>
        <v>0.22508038585209003</v>
      </c>
      <c r="U114" s="90">
        <f t="shared" si="124"/>
        <v>0.26900584795321636</v>
      </c>
      <c r="V114" s="90">
        <f t="shared" si="125"/>
        <v>0.24808575803981622</v>
      </c>
      <c r="W114" s="98">
        <v>38</v>
      </c>
      <c r="X114" s="98">
        <v>58</v>
      </c>
      <c r="Y114" s="105">
        <f t="shared" si="77"/>
        <v>96</v>
      </c>
      <c r="Z114" s="90">
        <f t="shared" si="78"/>
        <v>0.12218649517684887</v>
      </c>
      <c r="AA114" s="12">
        <f t="shared" si="78"/>
        <v>0.16959064327485379</v>
      </c>
      <c r="AB114" s="12">
        <f t="shared" si="78"/>
        <v>0.14701378254211334</v>
      </c>
    </row>
    <row r="115" spans="1:28" s="50" customFormat="1" ht="28.5" customHeight="1" x14ac:dyDescent="0.2">
      <c r="A115" s="58" t="s">
        <v>85</v>
      </c>
      <c r="B115" s="10">
        <f t="shared" si="114"/>
        <v>148</v>
      </c>
      <c r="C115" s="10">
        <f t="shared" si="115"/>
        <v>139</v>
      </c>
      <c r="D115" s="11">
        <f t="shared" si="116"/>
        <v>287</v>
      </c>
      <c r="E115" s="88">
        <v>12</v>
      </c>
      <c r="F115" s="88">
        <v>10</v>
      </c>
      <c r="G115" s="89">
        <f t="shared" si="74"/>
        <v>22</v>
      </c>
      <c r="H115" s="90">
        <f t="shared" si="117"/>
        <v>8.1081081081081086E-2</v>
      </c>
      <c r="I115" s="90">
        <f t="shared" si="118"/>
        <v>7.1942446043165464E-2</v>
      </c>
      <c r="J115" s="90">
        <f t="shared" si="119"/>
        <v>7.6655052264808357E-2</v>
      </c>
      <c r="K115" s="88">
        <v>106</v>
      </c>
      <c r="L115" s="88">
        <v>76</v>
      </c>
      <c r="M115" s="89">
        <f t="shared" si="75"/>
        <v>182</v>
      </c>
      <c r="N115" s="90">
        <f t="shared" si="120"/>
        <v>0.71621621621621623</v>
      </c>
      <c r="O115" s="90">
        <f t="shared" si="121"/>
        <v>0.5467625899280576</v>
      </c>
      <c r="P115" s="90">
        <f t="shared" si="122"/>
        <v>0.63414634146341464</v>
      </c>
      <c r="Q115" s="88">
        <v>30</v>
      </c>
      <c r="R115" s="88">
        <v>53</v>
      </c>
      <c r="S115" s="89">
        <f t="shared" si="76"/>
        <v>83</v>
      </c>
      <c r="T115" s="90">
        <f t="shared" si="123"/>
        <v>0.20270270270270271</v>
      </c>
      <c r="U115" s="90">
        <f t="shared" si="124"/>
        <v>0.38129496402877699</v>
      </c>
      <c r="V115" s="90">
        <f t="shared" si="125"/>
        <v>0.28919860627177701</v>
      </c>
      <c r="W115" s="98">
        <v>21</v>
      </c>
      <c r="X115" s="98">
        <v>34</v>
      </c>
      <c r="Y115" s="105">
        <f t="shared" si="77"/>
        <v>55</v>
      </c>
      <c r="Z115" s="90">
        <f t="shared" si="78"/>
        <v>0.14189189189189189</v>
      </c>
      <c r="AA115" s="12">
        <f t="shared" si="78"/>
        <v>0.2446043165467626</v>
      </c>
      <c r="AB115" s="12">
        <f t="shared" si="78"/>
        <v>0.19163763066202091</v>
      </c>
    </row>
    <row r="116" spans="1:28" s="50" customFormat="1" ht="28.5" customHeight="1" x14ac:dyDescent="0.2">
      <c r="A116" s="58" t="s">
        <v>86</v>
      </c>
      <c r="B116" s="10">
        <f t="shared" si="114"/>
        <v>98</v>
      </c>
      <c r="C116" s="10">
        <f t="shared" si="115"/>
        <v>88</v>
      </c>
      <c r="D116" s="11">
        <f t="shared" si="116"/>
        <v>186</v>
      </c>
      <c r="E116" s="88">
        <v>15</v>
      </c>
      <c r="F116" s="88">
        <v>11</v>
      </c>
      <c r="G116" s="89">
        <f t="shared" si="74"/>
        <v>26</v>
      </c>
      <c r="H116" s="90">
        <f t="shared" si="117"/>
        <v>0.15306122448979592</v>
      </c>
      <c r="I116" s="90">
        <f t="shared" si="118"/>
        <v>0.125</v>
      </c>
      <c r="J116" s="90">
        <f t="shared" si="119"/>
        <v>0.13978494623655913</v>
      </c>
      <c r="K116" s="88">
        <v>53</v>
      </c>
      <c r="L116" s="88">
        <v>48</v>
      </c>
      <c r="M116" s="89">
        <f t="shared" si="75"/>
        <v>101</v>
      </c>
      <c r="N116" s="90">
        <f t="shared" si="120"/>
        <v>0.54081632653061229</v>
      </c>
      <c r="O116" s="90">
        <f t="shared" si="121"/>
        <v>0.54545454545454541</v>
      </c>
      <c r="P116" s="90">
        <f t="shared" si="122"/>
        <v>0.543010752688172</v>
      </c>
      <c r="Q116" s="88">
        <v>30</v>
      </c>
      <c r="R116" s="88">
        <v>29</v>
      </c>
      <c r="S116" s="89">
        <f t="shared" si="76"/>
        <v>59</v>
      </c>
      <c r="T116" s="90">
        <f t="shared" si="123"/>
        <v>0.30612244897959184</v>
      </c>
      <c r="U116" s="90">
        <f t="shared" si="124"/>
        <v>0.32954545454545453</v>
      </c>
      <c r="V116" s="90">
        <f t="shared" si="125"/>
        <v>0.31720430107526881</v>
      </c>
      <c r="W116" s="98">
        <v>12</v>
      </c>
      <c r="X116" s="98">
        <v>16</v>
      </c>
      <c r="Y116" s="105">
        <f t="shared" si="77"/>
        <v>28</v>
      </c>
      <c r="Z116" s="90">
        <f t="shared" si="78"/>
        <v>0.12244897959183673</v>
      </c>
      <c r="AA116" s="12">
        <f t="shared" si="78"/>
        <v>0.18181818181818182</v>
      </c>
      <c r="AB116" s="12">
        <f t="shared" si="78"/>
        <v>0.15053763440860216</v>
      </c>
    </row>
    <row r="117" spans="1:28" s="50" customFormat="1" ht="28.5" customHeight="1" x14ac:dyDescent="0.2">
      <c r="A117" s="58" t="s">
        <v>87</v>
      </c>
      <c r="B117" s="10">
        <f t="shared" si="114"/>
        <v>564</v>
      </c>
      <c r="C117" s="10">
        <f t="shared" si="115"/>
        <v>476</v>
      </c>
      <c r="D117" s="11">
        <f t="shared" si="116"/>
        <v>1040</v>
      </c>
      <c r="E117" s="88">
        <v>68</v>
      </c>
      <c r="F117" s="88">
        <v>52</v>
      </c>
      <c r="G117" s="89">
        <f t="shared" si="74"/>
        <v>120</v>
      </c>
      <c r="H117" s="90">
        <f t="shared" si="117"/>
        <v>0.12056737588652482</v>
      </c>
      <c r="I117" s="90">
        <f t="shared" si="118"/>
        <v>0.1092436974789916</v>
      </c>
      <c r="J117" s="90">
        <f t="shared" si="119"/>
        <v>0.11538461538461539</v>
      </c>
      <c r="K117" s="88">
        <v>375</v>
      </c>
      <c r="L117" s="88">
        <v>291</v>
      </c>
      <c r="M117" s="89">
        <f t="shared" si="75"/>
        <v>666</v>
      </c>
      <c r="N117" s="90">
        <f t="shared" si="120"/>
        <v>0.66489361702127658</v>
      </c>
      <c r="O117" s="90">
        <f t="shared" si="121"/>
        <v>0.6113445378151261</v>
      </c>
      <c r="P117" s="90">
        <f t="shared" si="122"/>
        <v>0.64038461538461533</v>
      </c>
      <c r="Q117" s="88">
        <v>121</v>
      </c>
      <c r="R117" s="88">
        <v>133</v>
      </c>
      <c r="S117" s="89">
        <f t="shared" si="76"/>
        <v>254</v>
      </c>
      <c r="T117" s="90">
        <f t="shared" si="123"/>
        <v>0.21453900709219859</v>
      </c>
      <c r="U117" s="90">
        <f t="shared" si="124"/>
        <v>0.27941176470588236</v>
      </c>
      <c r="V117" s="90">
        <f t="shared" si="125"/>
        <v>0.24423076923076922</v>
      </c>
      <c r="W117" s="98">
        <v>60</v>
      </c>
      <c r="X117" s="98">
        <v>71</v>
      </c>
      <c r="Y117" s="105">
        <f t="shared" si="77"/>
        <v>131</v>
      </c>
      <c r="Z117" s="90">
        <f t="shared" si="78"/>
        <v>0.10638297872340426</v>
      </c>
      <c r="AA117" s="12">
        <f t="shared" si="78"/>
        <v>0.14915966386554622</v>
      </c>
      <c r="AB117" s="12">
        <f t="shared" si="78"/>
        <v>0.12596153846153846</v>
      </c>
    </row>
    <row r="118" spans="1:28" s="50" customFormat="1" ht="28.5" customHeight="1" x14ac:dyDescent="0.2">
      <c r="A118" s="58" t="s">
        <v>88</v>
      </c>
      <c r="B118" s="10">
        <f t="shared" si="114"/>
        <v>145</v>
      </c>
      <c r="C118" s="10">
        <f t="shared" si="115"/>
        <v>154</v>
      </c>
      <c r="D118" s="11">
        <f t="shared" si="116"/>
        <v>299</v>
      </c>
      <c r="E118" s="88">
        <v>8</v>
      </c>
      <c r="F118" s="88">
        <v>17</v>
      </c>
      <c r="G118" s="89">
        <f t="shared" si="74"/>
        <v>25</v>
      </c>
      <c r="H118" s="90">
        <f t="shared" si="117"/>
        <v>5.5172413793103448E-2</v>
      </c>
      <c r="I118" s="90">
        <f t="shared" si="118"/>
        <v>0.11038961038961038</v>
      </c>
      <c r="J118" s="90">
        <f t="shared" si="119"/>
        <v>8.3612040133779264E-2</v>
      </c>
      <c r="K118" s="88">
        <v>106</v>
      </c>
      <c r="L118" s="88">
        <v>101</v>
      </c>
      <c r="M118" s="89">
        <f t="shared" si="75"/>
        <v>207</v>
      </c>
      <c r="N118" s="90">
        <f>K118/B118</f>
        <v>0.73103448275862071</v>
      </c>
      <c r="O118" s="90">
        <f t="shared" si="121"/>
        <v>0.6558441558441559</v>
      </c>
      <c r="P118" s="90">
        <f>M118/D118</f>
        <v>0.69230769230769229</v>
      </c>
      <c r="Q118" s="88">
        <v>31</v>
      </c>
      <c r="R118" s="88">
        <v>36</v>
      </c>
      <c r="S118" s="89">
        <f t="shared" si="76"/>
        <v>67</v>
      </c>
      <c r="T118" s="90">
        <f t="shared" si="123"/>
        <v>0.21379310344827587</v>
      </c>
      <c r="U118" s="90">
        <f t="shared" si="124"/>
        <v>0.23376623376623376</v>
      </c>
      <c r="V118" s="90">
        <f t="shared" si="125"/>
        <v>0.22408026755852842</v>
      </c>
      <c r="W118" s="98">
        <v>9</v>
      </c>
      <c r="X118" s="98">
        <v>17</v>
      </c>
      <c r="Y118" s="105">
        <f t="shared" si="77"/>
        <v>26</v>
      </c>
      <c r="Z118" s="90">
        <f t="shared" si="78"/>
        <v>6.2068965517241378E-2</v>
      </c>
      <c r="AA118" s="12">
        <f t="shared" si="78"/>
        <v>0.11038961038961038</v>
      </c>
      <c r="AB118" s="12">
        <f t="shared" si="78"/>
        <v>8.6956521739130432E-2</v>
      </c>
    </row>
    <row r="119" spans="1:28" s="50" customFormat="1" ht="28.5" customHeight="1" x14ac:dyDescent="0.2">
      <c r="A119" s="58" t="s">
        <v>89</v>
      </c>
      <c r="B119" s="10">
        <f t="shared" si="114"/>
        <v>1048</v>
      </c>
      <c r="C119" s="10">
        <f t="shared" si="115"/>
        <v>1175</v>
      </c>
      <c r="D119" s="11">
        <f t="shared" si="116"/>
        <v>2223</v>
      </c>
      <c r="E119" s="88">
        <v>80</v>
      </c>
      <c r="F119" s="88">
        <v>73</v>
      </c>
      <c r="G119" s="89">
        <f t="shared" si="74"/>
        <v>153</v>
      </c>
      <c r="H119" s="90">
        <f t="shared" si="117"/>
        <v>7.6335877862595422E-2</v>
      </c>
      <c r="I119" s="90">
        <f t="shared" si="118"/>
        <v>6.2127659574468086E-2</v>
      </c>
      <c r="J119" s="90">
        <f t="shared" si="119"/>
        <v>6.8825910931174086E-2</v>
      </c>
      <c r="K119" s="88">
        <v>479</v>
      </c>
      <c r="L119" s="88">
        <v>551</v>
      </c>
      <c r="M119" s="89">
        <f t="shared" si="75"/>
        <v>1030</v>
      </c>
      <c r="N119" s="90">
        <f>K119/B119</f>
        <v>0.45706106870229007</v>
      </c>
      <c r="O119" s="90">
        <f t="shared" si="121"/>
        <v>0.46893617021276596</v>
      </c>
      <c r="P119" s="90">
        <f>M119/D119</f>
        <v>0.46333783175888438</v>
      </c>
      <c r="Q119" s="88">
        <v>489</v>
      </c>
      <c r="R119" s="88">
        <v>551</v>
      </c>
      <c r="S119" s="89">
        <f t="shared" si="76"/>
        <v>1040</v>
      </c>
      <c r="T119" s="90">
        <f t="shared" si="123"/>
        <v>0.46660305343511449</v>
      </c>
      <c r="U119" s="90">
        <f t="shared" si="124"/>
        <v>0.46893617021276596</v>
      </c>
      <c r="V119" s="90">
        <f t="shared" si="125"/>
        <v>0.46783625730994149</v>
      </c>
      <c r="W119" s="98">
        <v>208</v>
      </c>
      <c r="X119" s="98">
        <v>249</v>
      </c>
      <c r="Y119" s="105">
        <f t="shared" si="77"/>
        <v>457</v>
      </c>
      <c r="Z119" s="90">
        <f t="shared" si="78"/>
        <v>0.19847328244274809</v>
      </c>
      <c r="AA119" s="12">
        <f t="shared" si="78"/>
        <v>0.21191489361702129</v>
      </c>
      <c r="AB119" s="12">
        <f t="shared" si="78"/>
        <v>0.20557804768331084</v>
      </c>
    </row>
    <row r="120" spans="1:28" s="50" customFormat="1" ht="28.5" customHeight="1" x14ac:dyDescent="0.2">
      <c r="A120" s="65" t="s">
        <v>90</v>
      </c>
      <c r="B120" s="17">
        <f t="shared" si="114"/>
        <v>783</v>
      </c>
      <c r="C120" s="17">
        <f t="shared" si="115"/>
        <v>765</v>
      </c>
      <c r="D120" s="18">
        <f t="shared" si="116"/>
        <v>1548</v>
      </c>
      <c r="E120" s="106">
        <v>157</v>
      </c>
      <c r="F120" s="106">
        <v>144</v>
      </c>
      <c r="G120" s="94">
        <f t="shared" si="74"/>
        <v>301</v>
      </c>
      <c r="H120" s="107">
        <f t="shared" si="117"/>
        <v>0.20051085568326948</v>
      </c>
      <c r="I120" s="107">
        <f t="shared" si="118"/>
        <v>0.18823529411764706</v>
      </c>
      <c r="J120" s="107">
        <f t="shared" si="119"/>
        <v>0.19444444444444445</v>
      </c>
      <c r="K120" s="106">
        <v>480</v>
      </c>
      <c r="L120" s="106">
        <v>454</v>
      </c>
      <c r="M120" s="94">
        <f t="shared" si="75"/>
        <v>934</v>
      </c>
      <c r="N120" s="107">
        <f t="shared" si="120"/>
        <v>0.6130268199233716</v>
      </c>
      <c r="O120" s="107">
        <f t="shared" si="121"/>
        <v>0.5934640522875817</v>
      </c>
      <c r="P120" s="107">
        <f t="shared" si="122"/>
        <v>0.60335917312661502</v>
      </c>
      <c r="Q120" s="106">
        <v>146</v>
      </c>
      <c r="R120" s="106">
        <v>167</v>
      </c>
      <c r="S120" s="94">
        <f t="shared" si="76"/>
        <v>313</v>
      </c>
      <c r="T120" s="107">
        <f t="shared" si="123"/>
        <v>0.18646232439335889</v>
      </c>
      <c r="U120" s="107">
        <f t="shared" si="124"/>
        <v>0.21830065359477124</v>
      </c>
      <c r="V120" s="107">
        <f t="shared" si="125"/>
        <v>0.20219638242894056</v>
      </c>
      <c r="W120" s="99">
        <v>62</v>
      </c>
      <c r="X120" s="99">
        <v>74</v>
      </c>
      <c r="Y120" s="108">
        <f t="shared" si="77"/>
        <v>136</v>
      </c>
      <c r="Z120" s="107">
        <f t="shared" si="78"/>
        <v>7.9182630906768844E-2</v>
      </c>
      <c r="AA120" s="23">
        <f t="shared" si="78"/>
        <v>9.6732026143790853E-2</v>
      </c>
      <c r="AB120" s="23">
        <f t="shared" si="78"/>
        <v>8.7855297157622733E-2</v>
      </c>
    </row>
    <row r="121" spans="1:28" s="50" customFormat="1" ht="28.5" customHeight="1" x14ac:dyDescent="0.2">
      <c r="A121" s="68" t="s">
        <v>106</v>
      </c>
      <c r="B121" s="42">
        <f>SUM(B111:B120)</f>
        <v>4763</v>
      </c>
      <c r="C121" s="42">
        <f>SUM(C111:C120)</f>
        <v>4749</v>
      </c>
      <c r="D121" s="44">
        <f t="shared" si="116"/>
        <v>9512</v>
      </c>
      <c r="E121" s="42">
        <f>SUM(E111:E120)</f>
        <v>580</v>
      </c>
      <c r="F121" s="42">
        <f>SUM(F111:F120)</f>
        <v>534</v>
      </c>
      <c r="G121" s="44">
        <f>E121+F121</f>
        <v>1114</v>
      </c>
      <c r="H121" s="43">
        <f t="shared" si="117"/>
        <v>0.12177199244173841</v>
      </c>
      <c r="I121" s="43">
        <f t="shared" si="118"/>
        <v>0.11244472520530638</v>
      </c>
      <c r="J121" s="43">
        <f t="shared" si="119"/>
        <v>0.11711522287636669</v>
      </c>
      <c r="K121" s="42">
        <f>SUM(K111:K120)</f>
        <v>2837</v>
      </c>
      <c r="L121" s="42">
        <f>SUM(L111:L120)</f>
        <v>2646</v>
      </c>
      <c r="M121" s="44">
        <f>K121+L121</f>
        <v>5483</v>
      </c>
      <c r="N121" s="43">
        <f t="shared" ref="N121:P125" si="126">K121/B121</f>
        <v>0.59563300440898592</v>
      </c>
      <c r="O121" s="43">
        <f t="shared" si="126"/>
        <v>0.55716993051168662</v>
      </c>
      <c r="P121" s="43">
        <f t="shared" si="126"/>
        <v>0.57642977291841879</v>
      </c>
      <c r="Q121" s="42">
        <f>SUM(Q111:Q120)</f>
        <v>1346</v>
      </c>
      <c r="R121" s="42">
        <f>SUM(R111:R120)</f>
        <v>1569</v>
      </c>
      <c r="S121" s="44">
        <f>Q121+R121</f>
        <v>2915</v>
      </c>
      <c r="T121" s="43">
        <f t="shared" ref="T121:V125" si="127">Q121/B121</f>
        <v>0.28259500314927566</v>
      </c>
      <c r="U121" s="43">
        <f t="shared" si="127"/>
        <v>0.33038534428300698</v>
      </c>
      <c r="V121" s="43">
        <f t="shared" si="127"/>
        <v>0.30645500420521449</v>
      </c>
      <c r="W121" s="42">
        <f>SUM(W111:W120)</f>
        <v>615</v>
      </c>
      <c r="X121" s="42">
        <f>SUM(X111:X120)</f>
        <v>805</v>
      </c>
      <c r="Y121" s="47">
        <f>W121+X121</f>
        <v>1420</v>
      </c>
      <c r="Z121" s="43">
        <f t="shared" si="78"/>
        <v>0.12912030233046398</v>
      </c>
      <c r="AA121" s="43">
        <f t="shared" si="78"/>
        <v>0.16950937039376712</v>
      </c>
      <c r="AB121" s="43">
        <f t="shared" si="78"/>
        <v>0.14928511354079058</v>
      </c>
    </row>
    <row r="122" spans="1:28" ht="28.5" customHeight="1" x14ac:dyDescent="0.2">
      <c r="A122" s="64" t="s">
        <v>118</v>
      </c>
      <c r="B122" s="16">
        <f t="shared" ref="B122:C124" si="128">E122+K122+Q122</f>
        <v>986</v>
      </c>
      <c r="C122" s="16">
        <f t="shared" si="128"/>
        <v>1003</v>
      </c>
      <c r="D122" s="16">
        <f t="shared" si="116"/>
        <v>1989</v>
      </c>
      <c r="E122" s="127">
        <v>263</v>
      </c>
      <c r="F122" s="127">
        <v>249</v>
      </c>
      <c r="G122" s="128">
        <f t="shared" si="74"/>
        <v>512</v>
      </c>
      <c r="H122" s="132">
        <f t="shared" ref="H122:J125" si="129">E122/B122</f>
        <v>0.26673427991886411</v>
      </c>
      <c r="I122" s="132">
        <f t="shared" si="129"/>
        <v>0.24825523429710866</v>
      </c>
      <c r="J122" s="132">
        <f t="shared" si="129"/>
        <v>0.25741578682755151</v>
      </c>
      <c r="K122" s="127">
        <v>662</v>
      </c>
      <c r="L122" s="127">
        <v>667</v>
      </c>
      <c r="M122" s="128">
        <f t="shared" si="75"/>
        <v>1329</v>
      </c>
      <c r="N122" s="132">
        <f t="shared" si="126"/>
        <v>0.67139959432048679</v>
      </c>
      <c r="O122" s="132">
        <f t="shared" si="126"/>
        <v>0.66500498504486538</v>
      </c>
      <c r="P122" s="132">
        <f t="shared" si="126"/>
        <v>0.66817496229260931</v>
      </c>
      <c r="Q122" s="127">
        <v>61</v>
      </c>
      <c r="R122" s="127">
        <v>87</v>
      </c>
      <c r="S122" s="94">
        <f t="shared" si="76"/>
        <v>148</v>
      </c>
      <c r="T122" s="132">
        <f t="shared" si="127"/>
        <v>6.1866125760649086E-2</v>
      </c>
      <c r="U122" s="132">
        <f t="shared" si="127"/>
        <v>8.6739780658025928E-2</v>
      </c>
      <c r="V122" s="132">
        <f t="shared" si="127"/>
        <v>7.4409250879839114E-2</v>
      </c>
      <c r="W122" s="127">
        <v>23</v>
      </c>
      <c r="X122" s="127">
        <v>45</v>
      </c>
      <c r="Y122" s="128">
        <f t="shared" si="77"/>
        <v>68</v>
      </c>
      <c r="Z122" s="39">
        <f t="shared" ref="Z122:AB125" si="130">W122/B122</f>
        <v>2.332657200811359E-2</v>
      </c>
      <c r="AA122" s="39">
        <f t="shared" si="130"/>
        <v>4.4865403788634101E-2</v>
      </c>
      <c r="AB122" s="39">
        <f t="shared" si="130"/>
        <v>3.4188034188034191E-2</v>
      </c>
    </row>
    <row r="123" spans="1:28" s="50" customFormat="1" ht="28.5" customHeight="1" x14ac:dyDescent="0.2">
      <c r="A123" s="69" t="s">
        <v>120</v>
      </c>
      <c r="B123" s="20">
        <f t="shared" si="128"/>
        <v>584</v>
      </c>
      <c r="C123" s="20">
        <f t="shared" si="128"/>
        <v>621</v>
      </c>
      <c r="D123" s="21">
        <f t="shared" si="116"/>
        <v>1205</v>
      </c>
      <c r="E123" s="100">
        <v>145</v>
      </c>
      <c r="F123" s="100">
        <v>138</v>
      </c>
      <c r="G123" s="101">
        <f t="shared" si="74"/>
        <v>283</v>
      </c>
      <c r="H123" s="102">
        <f t="shared" si="129"/>
        <v>0.24828767123287671</v>
      </c>
      <c r="I123" s="102">
        <f t="shared" si="129"/>
        <v>0.22222222222222221</v>
      </c>
      <c r="J123" s="102">
        <f t="shared" si="129"/>
        <v>0.23485477178423236</v>
      </c>
      <c r="K123" s="100">
        <v>392</v>
      </c>
      <c r="L123" s="100">
        <v>433</v>
      </c>
      <c r="M123" s="101">
        <f t="shared" si="75"/>
        <v>825</v>
      </c>
      <c r="N123" s="102">
        <f t="shared" si="126"/>
        <v>0.67123287671232879</v>
      </c>
      <c r="O123" s="102">
        <f t="shared" si="126"/>
        <v>0.69726247987117551</v>
      </c>
      <c r="P123" s="102">
        <f t="shared" si="126"/>
        <v>0.68464730290456433</v>
      </c>
      <c r="Q123" s="100">
        <v>47</v>
      </c>
      <c r="R123" s="100">
        <v>50</v>
      </c>
      <c r="S123" s="101">
        <f t="shared" si="76"/>
        <v>97</v>
      </c>
      <c r="T123" s="102">
        <f t="shared" si="127"/>
        <v>8.0479452054794523E-2</v>
      </c>
      <c r="U123" s="102">
        <f t="shared" si="127"/>
        <v>8.0515297906602251E-2</v>
      </c>
      <c r="V123" s="102">
        <f t="shared" si="127"/>
        <v>8.0497925311203325E-2</v>
      </c>
      <c r="W123" s="103">
        <v>19</v>
      </c>
      <c r="X123" s="103">
        <v>22</v>
      </c>
      <c r="Y123" s="104">
        <f t="shared" si="77"/>
        <v>41</v>
      </c>
      <c r="Z123" s="22">
        <f t="shared" si="130"/>
        <v>3.2534246575342464E-2</v>
      </c>
      <c r="AA123" s="22">
        <f t="shared" si="130"/>
        <v>3.542673107890499E-2</v>
      </c>
      <c r="AB123" s="22">
        <f t="shared" si="130"/>
        <v>3.4024896265560163E-2</v>
      </c>
    </row>
    <row r="124" spans="1:28" s="50" customFormat="1" ht="28.5" customHeight="1" x14ac:dyDescent="0.2">
      <c r="A124" s="67" t="s">
        <v>121</v>
      </c>
      <c r="B124" s="13">
        <f t="shared" si="128"/>
        <v>1548</v>
      </c>
      <c r="C124" s="13">
        <f t="shared" si="128"/>
        <v>1490</v>
      </c>
      <c r="D124" s="14">
        <f t="shared" si="116"/>
        <v>3038</v>
      </c>
      <c r="E124" s="91">
        <v>411</v>
      </c>
      <c r="F124" s="91">
        <v>388</v>
      </c>
      <c r="G124" s="92">
        <f t="shared" si="74"/>
        <v>799</v>
      </c>
      <c r="H124" s="93">
        <f t="shared" si="129"/>
        <v>0.26550387596899228</v>
      </c>
      <c r="I124" s="93">
        <f t="shared" si="129"/>
        <v>0.26040268456375837</v>
      </c>
      <c r="J124" s="93">
        <f t="shared" si="129"/>
        <v>0.26300197498354183</v>
      </c>
      <c r="K124" s="91">
        <v>1020</v>
      </c>
      <c r="L124" s="91">
        <v>966</v>
      </c>
      <c r="M124" s="92">
        <f t="shared" si="75"/>
        <v>1986</v>
      </c>
      <c r="N124" s="93">
        <f t="shared" si="126"/>
        <v>0.65891472868217049</v>
      </c>
      <c r="O124" s="93">
        <f t="shared" si="126"/>
        <v>0.64832214765100671</v>
      </c>
      <c r="P124" s="93">
        <f t="shared" si="126"/>
        <v>0.6537195523370638</v>
      </c>
      <c r="Q124" s="91">
        <v>117</v>
      </c>
      <c r="R124" s="91">
        <v>136</v>
      </c>
      <c r="S124" s="92">
        <f t="shared" si="76"/>
        <v>253</v>
      </c>
      <c r="T124" s="93">
        <f t="shared" si="127"/>
        <v>7.5581395348837205E-2</v>
      </c>
      <c r="U124" s="93">
        <f t="shared" si="127"/>
        <v>9.1275167785234895E-2</v>
      </c>
      <c r="V124" s="93">
        <f t="shared" si="127"/>
        <v>8.3278472679394339E-2</v>
      </c>
      <c r="W124" s="99">
        <v>57</v>
      </c>
      <c r="X124" s="99">
        <v>76</v>
      </c>
      <c r="Y124" s="108">
        <f t="shared" si="77"/>
        <v>133</v>
      </c>
      <c r="Z124" s="15">
        <f t="shared" si="130"/>
        <v>3.6821705426356592E-2</v>
      </c>
      <c r="AA124" s="15">
        <f t="shared" si="130"/>
        <v>5.1006711409395972E-2</v>
      </c>
      <c r="AB124" s="15">
        <f t="shared" si="130"/>
        <v>4.377880184331797E-2</v>
      </c>
    </row>
    <row r="125" spans="1:28" s="50" customFormat="1" ht="28.5" customHeight="1" x14ac:dyDescent="0.2">
      <c r="A125" s="68" t="s">
        <v>122</v>
      </c>
      <c r="B125" s="42">
        <f>B123+B124</f>
        <v>2132</v>
      </c>
      <c r="C125" s="42">
        <f>C123+C124</f>
        <v>2111</v>
      </c>
      <c r="D125" s="44">
        <f>B125+C125</f>
        <v>4243</v>
      </c>
      <c r="E125" s="42">
        <f>E123+E124</f>
        <v>556</v>
      </c>
      <c r="F125" s="42">
        <f>F123+F124</f>
        <v>526</v>
      </c>
      <c r="G125" s="44">
        <f>E125+F125</f>
        <v>1082</v>
      </c>
      <c r="H125" s="43">
        <f t="shared" si="129"/>
        <v>0.2607879924953096</v>
      </c>
      <c r="I125" s="43">
        <f t="shared" si="129"/>
        <v>0.2491710090004737</v>
      </c>
      <c r="J125" s="43">
        <f t="shared" si="129"/>
        <v>0.25500824888050905</v>
      </c>
      <c r="K125" s="42">
        <f>K123+K124</f>
        <v>1412</v>
      </c>
      <c r="L125" s="42">
        <f>L123+L124</f>
        <v>1399</v>
      </c>
      <c r="M125" s="44">
        <f>K125+L125</f>
        <v>2811</v>
      </c>
      <c r="N125" s="43">
        <f t="shared" si="126"/>
        <v>0.66228893058161353</v>
      </c>
      <c r="O125" s="43">
        <f t="shared" si="126"/>
        <v>0.66271909047844624</v>
      </c>
      <c r="P125" s="43">
        <f t="shared" si="126"/>
        <v>0.66250294602875326</v>
      </c>
      <c r="Q125" s="42">
        <f>Q123+Q124</f>
        <v>164</v>
      </c>
      <c r="R125" s="42">
        <f>R123+R124</f>
        <v>186</v>
      </c>
      <c r="S125" s="44">
        <f>Q125+R125</f>
        <v>350</v>
      </c>
      <c r="T125" s="43">
        <f t="shared" si="127"/>
        <v>7.6923076923076927E-2</v>
      </c>
      <c r="U125" s="43">
        <f t="shared" si="127"/>
        <v>8.8109900521080059E-2</v>
      </c>
      <c r="V125" s="43">
        <f t="shared" si="127"/>
        <v>8.248880509073768E-2</v>
      </c>
      <c r="W125" s="41">
        <f>W123+W124</f>
        <v>76</v>
      </c>
      <c r="X125" s="41">
        <f>X123+X124</f>
        <v>98</v>
      </c>
      <c r="Y125" s="41">
        <f>W125+X125</f>
        <v>174</v>
      </c>
      <c r="Z125" s="43">
        <f t="shared" si="130"/>
        <v>3.5647279549718573E-2</v>
      </c>
      <c r="AA125" s="43">
        <f t="shared" si="130"/>
        <v>4.6423495973472291E-2</v>
      </c>
      <c r="AB125" s="43">
        <f t="shared" si="130"/>
        <v>4.1008720245109591E-2</v>
      </c>
    </row>
    <row r="126" spans="1:28" ht="28.5" customHeight="1" x14ac:dyDescent="0.2">
      <c r="A126" s="64" t="s">
        <v>119</v>
      </c>
      <c r="B126" s="16">
        <f>E126+K126+Q126</f>
        <v>663</v>
      </c>
      <c r="C126" s="16">
        <f>F126+L126+R126</f>
        <v>711</v>
      </c>
      <c r="D126" s="16">
        <f>B126+C126</f>
        <v>1374</v>
      </c>
      <c r="E126" s="127">
        <v>138</v>
      </c>
      <c r="F126" s="127">
        <v>141</v>
      </c>
      <c r="G126" s="128">
        <f>E126+F126</f>
        <v>279</v>
      </c>
      <c r="H126" s="132">
        <f t="shared" ref="H126" si="131">E126/B126</f>
        <v>0.20814479638009051</v>
      </c>
      <c r="I126" s="132">
        <f t="shared" ref="I126" si="132">F126/C126</f>
        <v>0.19831223628691982</v>
      </c>
      <c r="J126" s="132">
        <f t="shared" ref="J126" si="133">G126/D126</f>
        <v>0.20305676855895197</v>
      </c>
      <c r="K126" s="127">
        <v>450</v>
      </c>
      <c r="L126" s="127">
        <v>484</v>
      </c>
      <c r="M126" s="128">
        <f>K126+L126</f>
        <v>934</v>
      </c>
      <c r="N126" s="132">
        <f t="shared" ref="N126" si="134">K126/B126</f>
        <v>0.67873303167420818</v>
      </c>
      <c r="O126" s="132">
        <f t="shared" ref="O126" si="135">L126/C126</f>
        <v>0.68073136427566805</v>
      </c>
      <c r="P126" s="132">
        <f t="shared" ref="P126" si="136">M126/D126</f>
        <v>0.67976710334788937</v>
      </c>
      <c r="Q126" s="127">
        <v>75</v>
      </c>
      <c r="R126" s="127">
        <v>86</v>
      </c>
      <c r="S126" s="94">
        <f>Q126+R126</f>
        <v>161</v>
      </c>
      <c r="T126" s="132">
        <f t="shared" ref="T126" si="137">Q126/B126</f>
        <v>0.11312217194570136</v>
      </c>
      <c r="U126" s="132">
        <f t="shared" ref="U126" si="138">R126/C126</f>
        <v>0.1209563994374121</v>
      </c>
      <c r="V126" s="132">
        <f t="shared" ref="V126" si="139">S126/D126</f>
        <v>0.11717612809315867</v>
      </c>
      <c r="W126" s="127">
        <v>30</v>
      </c>
      <c r="X126" s="127">
        <v>33</v>
      </c>
      <c r="Y126" s="128">
        <f>W126+X126</f>
        <v>63</v>
      </c>
      <c r="Z126" s="39">
        <f t="shared" ref="Z126" si="140">W126/B126</f>
        <v>4.5248868778280542E-2</v>
      </c>
      <c r="AA126" s="39">
        <f t="shared" ref="AA126" si="141">X126/C126</f>
        <v>4.6413502109704644E-2</v>
      </c>
      <c r="AB126" s="39">
        <f t="shared" ref="AB126" si="142">Y126/D126</f>
        <v>4.5851528384279479E-2</v>
      </c>
    </row>
  </sheetData>
  <sheetProtection selectLockedCells="1"/>
  <mergeCells count="14">
    <mergeCell ref="A1:AB1"/>
    <mergeCell ref="B2:D4"/>
    <mergeCell ref="Q4:S4"/>
    <mergeCell ref="T4:V4"/>
    <mergeCell ref="Q2:V2"/>
    <mergeCell ref="E4:G4"/>
    <mergeCell ref="H4:J4"/>
    <mergeCell ref="K4:M4"/>
    <mergeCell ref="N4:P4"/>
    <mergeCell ref="E2:J3"/>
    <mergeCell ref="K2:P3"/>
    <mergeCell ref="W3:AB3"/>
    <mergeCell ref="W4:Y4"/>
    <mergeCell ref="Z4:AB4"/>
  </mergeCells>
  <phoneticPr fontId="2"/>
  <conditionalFormatting sqref="H7:H16 H18:H22 H24:H29 H31:H37 H52:H57 H59:H65 H67:H68 H70:H74 H76:H81 H83:H85 H87:H94 H96:H99 H101:H104 H106:H109 H111:H120 H122:H124 H126 H39:H43 H45:H49">
    <cfRule type="top10" dxfId="47" priority="157" stopIfTrue="1" bottom="1" rank="10"/>
    <cfRule type="top10" dxfId="46" priority="158" stopIfTrue="1" rank="10"/>
  </conditionalFormatting>
  <conditionalFormatting sqref="I7:I16 I18:I22 I24:I29 I31:I37 I52:I57 I59:I65 I67:I68 I70:I74 I76:I81 I83:I85 I87:I94 I96:I99 I101:I104 I106:I109 I111:I120 I122:I124 I126 I39:I43 I45:I49">
    <cfRule type="top10" dxfId="45" priority="133" stopIfTrue="1" bottom="1" rank="10"/>
    <cfRule type="top10" dxfId="44" priority="134" stopIfTrue="1" rank="10"/>
  </conditionalFormatting>
  <conditionalFormatting sqref="N7:N16 N18:N22 N24:N29 N31:N37 N52:N57 N59:N65 N67:N68 N70:N74 N76:N81 N83:N85 N87:N94 N96:N99 N101:N104 N106:N109 N111:N120 N122:N124 N126 N39:N43 N45:N49">
    <cfRule type="top10" dxfId="43" priority="129" stopIfTrue="1" bottom="1" rank="10"/>
    <cfRule type="top10" dxfId="42" priority="130" stopIfTrue="1" rank="10"/>
  </conditionalFormatting>
  <conditionalFormatting sqref="O7:O16 O18:O22 O24:O29 O31:O37 O52:O57 O59:O65 O67:O68 O70:O74 O76:O81 O83:O85 O87:O94 O96:O99 O101:O104 O106:O109 O111:O120 O122:O124 O126 O39:O43 O45:O49">
    <cfRule type="top10" dxfId="41" priority="127" stopIfTrue="1" bottom="1" rank="10"/>
    <cfRule type="top10" dxfId="40" priority="128" stopIfTrue="1" rank="10"/>
  </conditionalFormatting>
  <conditionalFormatting sqref="P7:P16 P18:P22 P24:P29 P31:P37 P52:P57 P59:P65 P67:P68 P70:P74 P76:P81 P83:P85 P87:P94 P96:P99 P101:P104 P106:P109 P111:P120 P122:P124 P126 P39:P43 P45:P49">
    <cfRule type="top10" dxfId="39" priority="125" stopIfTrue="1" bottom="1" rank="10"/>
    <cfRule type="top10" dxfId="38" priority="126" stopIfTrue="1" rank="10"/>
  </conditionalFormatting>
  <conditionalFormatting sqref="T7:T16 T18:T22 T24:T29 T31:T37 T52:T57 T59:T65 T67:T68 T70:T74 T76:T81 T83:T85 T87:T94 T96:T99 T101:T104 T106:T109 T111:T120 T122:T124 T126 T39:T43 T45:T49">
    <cfRule type="top10" dxfId="37" priority="123" stopIfTrue="1" bottom="1" rank="10"/>
    <cfRule type="top10" dxfId="36" priority="124" stopIfTrue="1" rank="10"/>
  </conditionalFormatting>
  <conditionalFormatting sqref="U7:U16 U18:U22 U24:U29 U31:U37 U52:U57 U59:U65 U67:U68 U70:U74 U76:U81 U83:U85 U87:U94 U96:U99 U101:U104 U106:U109 U111:U120 U122:U124 U126 U39:U43 U45:U49">
    <cfRule type="top10" dxfId="35" priority="121" stopIfTrue="1" bottom="1" rank="10"/>
    <cfRule type="top10" dxfId="34" priority="122" stopIfTrue="1" rank="10"/>
  </conditionalFormatting>
  <conditionalFormatting sqref="V7:V16 V18:V22 V24:V29 V31:V37 V52:V57 V59:V65 V67:V68 V70:V74 V76:V81 V83:V85 V87:V94 V96:V99 V101:V104 V106:V109 V111:V120 V122:V124 V126 V39:V43 V45:V49">
    <cfRule type="top10" dxfId="33" priority="119" stopIfTrue="1" bottom="1" rank="10"/>
    <cfRule type="top10" dxfId="32" priority="120" stopIfTrue="1" rank="10"/>
  </conditionalFormatting>
  <conditionalFormatting sqref="Z7:Z16 Z18:Z22 Z24:Z29 Z31:Z37 Z45:Z49 Z52:Z57 Z59:Z65 Z67:Z68 Z70:Z74 Z76:Z81 Z83:Z85 Z87:Z94 Z96:Z99 Z101:Z104 Z106:Z109 Z111:Z120 Z122:Z124 Z126 Z39:Z43">
    <cfRule type="top10" dxfId="31" priority="117" stopIfTrue="1" bottom="1" rank="10"/>
    <cfRule type="top10" dxfId="30" priority="118" stopIfTrue="1" rank="10"/>
  </conditionalFormatting>
  <conditionalFormatting sqref="AA7:AA16 AA18:AA22 AA24:AA29 AA31:AA37 AA45:AA49 AA52:AA57 AA59:AA65 AA67:AA68 AA70:AA74 AA76:AA81 AA83:AA85 AA87:AA94 AA96:AA99 AA101:AA104 AA106:AA109 AA111:AA120 AA122:AA124 AA126 AA39:AA43">
    <cfRule type="top10" dxfId="29" priority="115" stopIfTrue="1" bottom="1" rank="10"/>
    <cfRule type="top10" dxfId="28" priority="116" stopIfTrue="1" rank="10"/>
  </conditionalFormatting>
  <conditionalFormatting sqref="AB7:AB16 AB18:AB22 AB24:AB29 AB31:AB37 AB45:AB49 AB52:AB57 AB59:AB65 AB67:AB68 AB70:AB74 AB76:AB81 AB83:AB85 AB87:AB94 AB96:AB99 AB101:AB104 AB106:AB109 AB111:AB120 AB122:AB124 AB126 AB39:AB43">
    <cfRule type="top10" dxfId="27" priority="113" stopIfTrue="1" bottom="1" rank="10"/>
    <cfRule type="top10" dxfId="26" priority="114" stopIfTrue="1" rank="10"/>
  </conditionalFormatting>
  <conditionalFormatting sqref="J7:J16 J18:J22 J24:J29 J31:J37 J52:J57 J59:J65 J67:J68 J70:J74 J76:J81 J83:J85 J87:J94 J96:J99 J101:J104 J106:J109 J111:J120 J122:J124 J126 J39:J43 J45:J49">
    <cfRule type="top10" dxfId="25" priority="131" stopIfTrue="1" bottom="1" rank="10"/>
    <cfRule type="top10" dxfId="24" priority="132" stopIfTrue="1" rank="10"/>
  </conditionalFormatting>
  <conditionalFormatting sqref="H51">
    <cfRule type="top10" dxfId="23" priority="23" stopIfTrue="1" bottom="1" rank="10"/>
    <cfRule type="top10" dxfId="22" priority="24" stopIfTrue="1" rank="10"/>
  </conditionalFormatting>
  <conditionalFormatting sqref="I51">
    <cfRule type="top10" dxfId="21" priority="21" stopIfTrue="1" bottom="1" rank="10"/>
    <cfRule type="top10" dxfId="20" priority="22" stopIfTrue="1" rank="10"/>
  </conditionalFormatting>
  <conditionalFormatting sqref="N51">
    <cfRule type="top10" dxfId="19" priority="17" stopIfTrue="1" bottom="1" rank="10"/>
    <cfRule type="top10" dxfId="18" priority="18" stopIfTrue="1" rank="10"/>
  </conditionalFormatting>
  <conditionalFormatting sqref="O51">
    <cfRule type="top10" dxfId="17" priority="15" stopIfTrue="1" bottom="1" rank="10"/>
    <cfRule type="top10" dxfId="16" priority="16" stopIfTrue="1" rank="10"/>
  </conditionalFormatting>
  <conditionalFormatting sqref="P51">
    <cfRule type="top10" dxfId="15" priority="13" stopIfTrue="1" bottom="1" rank="10"/>
    <cfRule type="top10" dxfId="14" priority="14" stopIfTrue="1" rank="10"/>
  </conditionalFormatting>
  <conditionalFormatting sqref="T51">
    <cfRule type="top10" dxfId="13" priority="11" stopIfTrue="1" bottom="1" rank="10"/>
    <cfRule type="top10" dxfId="12" priority="12" stopIfTrue="1" rank="10"/>
  </conditionalFormatting>
  <conditionalFormatting sqref="U51">
    <cfRule type="top10" dxfId="11" priority="9" stopIfTrue="1" bottom="1" rank="10"/>
    <cfRule type="top10" dxfId="10" priority="10" stopIfTrue="1" rank="10"/>
  </conditionalFormatting>
  <conditionalFormatting sqref="V51">
    <cfRule type="top10" dxfId="9" priority="7" stopIfTrue="1" bottom="1" rank="10"/>
    <cfRule type="top10" dxfId="8" priority="8" stopIfTrue="1" rank="10"/>
  </conditionalFormatting>
  <conditionalFormatting sqref="Z51">
    <cfRule type="top10" dxfId="7" priority="5" stopIfTrue="1" bottom="1" rank="10"/>
    <cfRule type="top10" dxfId="6" priority="6" stopIfTrue="1" rank="10"/>
  </conditionalFormatting>
  <conditionalFormatting sqref="AA51">
    <cfRule type="top10" dxfId="5" priority="3" stopIfTrue="1" bottom="1" rank="10"/>
    <cfRule type="top10" dxfId="4" priority="4" stopIfTrue="1" rank="10"/>
  </conditionalFormatting>
  <conditionalFormatting sqref="AB51">
    <cfRule type="top10" dxfId="3" priority="1" stopIfTrue="1" bottom="1" rank="10"/>
    <cfRule type="top10" dxfId="2" priority="2" stopIfTrue="1" rank="10"/>
  </conditionalFormatting>
  <conditionalFormatting sqref="J51">
    <cfRule type="top10" dxfId="1" priority="19" stopIfTrue="1" bottom="1" rank="10"/>
    <cfRule type="top10" dxfId="0" priority="20" stopIfTrue="1" rank="10"/>
  </conditionalFormatting>
  <pageMargins left="0.78740157480314965" right="0.59055118110236227" top="0.59055118110236227" bottom="0.55118110236220474" header="0.70866141732283472" footer="0.27559055118110237"/>
  <pageSetup paperSize="9" scale="14" orientation="landscape" horizontalDpi="300" verticalDpi="300" r:id="rId1"/>
  <headerFooter alignWithMargins="0">
    <oddHeader>&amp;R&amp;P／&amp;Nページ</oddHeader>
    <oddFooter>&amp;L※ この数値は住民基本台帳人口です。
※ 各数値の高い10地域を&amp;K05+033■&amp;K000000で表しています。
※ 各数値の低い10地域を&amp;K03+033■&amp;K000000で表しています。
※上今泉は、秘匿地域とするため「x」と表示し、上今泉二丁目に合算しています。</oddFooter>
  </headerFooter>
  <rowBreaks count="3" manualBreakCount="3">
    <brk id="38" max="16383" man="1"/>
    <brk id="69" max="16383" man="1"/>
    <brk id="100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町丁字別人口構成比</vt:lpstr>
      <vt:lpstr>町丁字別人口構成比!Print_Area</vt:lpstr>
      <vt:lpstr>町丁字別人口構成比!Print_Titles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明子</dc:creator>
  <cp:lastModifiedBy>海老名市</cp:lastModifiedBy>
  <cp:lastPrinted>2024-01-10T01:26:12Z</cp:lastPrinted>
  <dcterms:created xsi:type="dcterms:W3CDTF">2009-01-09T07:35:30Z</dcterms:created>
  <dcterms:modified xsi:type="dcterms:W3CDTF">2024-01-10T01:26:35Z</dcterms:modified>
</cp:coreProperties>
</file>