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○資金管理会議・運用状況\ホームページ更新\Ｒ2年度分\"/>
    </mc:Choice>
  </mc:AlternateContent>
  <bookViews>
    <workbookView xWindow="0" yWindow="0" windowWidth="38400" windowHeight="17610"/>
  </bookViews>
  <sheets>
    <sheet name="Ｒ２" sheetId="2" r:id="rId1"/>
  </sheets>
  <definedNames>
    <definedName name="_xlnm.Print_Area" localSheetId="0">'Ｒ２'!$B$2:$G$56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2" l="1"/>
  <c r="E52" i="2" l="1"/>
  <c r="G52" i="2"/>
  <c r="C23" i="2"/>
  <c r="F25" i="2" l="1"/>
  <c r="F24" i="2"/>
  <c r="F13" i="2"/>
  <c r="F10" i="2"/>
  <c r="E23" i="2"/>
  <c r="G23" i="2"/>
  <c r="D44" i="2" l="1"/>
  <c r="F50" i="2" l="1"/>
  <c r="F47" i="2"/>
  <c r="F41" i="2"/>
  <c r="F38" i="2"/>
  <c r="F36" i="2"/>
  <c r="F35" i="2"/>
  <c r="F45" i="2" l="1"/>
  <c r="F54" i="2"/>
  <c r="F44" i="2"/>
  <c r="F53" i="2"/>
  <c r="C52" i="2"/>
  <c r="D50" i="2"/>
  <c r="D47" i="2"/>
  <c r="D41" i="2"/>
  <c r="D38" i="2"/>
  <c r="D36" i="2"/>
  <c r="D35" i="2"/>
  <c r="D18" i="2"/>
  <c r="D13" i="2"/>
  <c r="D12" i="2"/>
  <c r="D10" i="2"/>
  <c r="D9" i="2"/>
  <c r="D15" i="2" l="1"/>
  <c r="D21" i="2"/>
  <c r="D53" i="2" l="1"/>
  <c r="D54" i="2"/>
  <c r="D24" i="2"/>
  <c r="D25" i="2"/>
</calcChain>
</file>

<file path=xl/sharedStrings.xml><?xml version="1.0" encoding="utf-8"?>
<sst xmlns="http://schemas.openxmlformats.org/spreadsheetml/2006/main" count="38" uniqueCount="19">
  <si>
    <t>単位：円</t>
    <rPh sb="0" eb="2">
      <t>タンイ</t>
    </rPh>
    <rPh sb="3" eb="4">
      <t>エン</t>
    </rPh>
    <phoneticPr fontId="3"/>
  </si>
  <si>
    <t>区分</t>
    <rPh sb="0" eb="2">
      <t>クブン</t>
    </rPh>
    <phoneticPr fontId="3"/>
  </si>
  <si>
    <t>運用収入</t>
    <rPh sb="0" eb="2">
      <t>ウンヨウ</t>
    </rPh>
    <rPh sb="2" eb="4">
      <t>シュウニュウ</t>
    </rPh>
    <phoneticPr fontId="3"/>
  </si>
  <si>
    <t>対前年度比</t>
    <rPh sb="0" eb="1">
      <t>タイ</t>
    </rPh>
    <rPh sb="1" eb="4">
      <t>ゼンネンド</t>
    </rPh>
    <rPh sb="4" eb="5">
      <t>ヒ</t>
    </rPh>
    <phoneticPr fontId="3"/>
  </si>
  <si>
    <t>大口定期</t>
    <rPh sb="0" eb="2">
      <t>オオグチ</t>
    </rPh>
    <rPh sb="2" eb="4">
      <t>テイキ</t>
    </rPh>
    <phoneticPr fontId="3"/>
  </si>
  <si>
    <t>譲渡性預金</t>
    <rPh sb="0" eb="3">
      <t>ジョウトセイ</t>
    </rPh>
    <rPh sb="3" eb="5">
      <t>ヨキン</t>
    </rPh>
    <phoneticPr fontId="3"/>
  </si>
  <si>
    <t>普通預金</t>
    <rPh sb="0" eb="2">
      <t>フツウ</t>
    </rPh>
    <rPh sb="2" eb="4">
      <t>ヨキン</t>
    </rPh>
    <phoneticPr fontId="3"/>
  </si>
  <si>
    <t>有価証券</t>
    <rPh sb="0" eb="2">
      <t>ユウカ</t>
    </rPh>
    <rPh sb="2" eb="4">
      <t>ショウケン</t>
    </rPh>
    <phoneticPr fontId="3"/>
  </si>
  <si>
    <t>通知預金</t>
    <rPh sb="0" eb="2">
      <t>ツウチ</t>
    </rPh>
    <rPh sb="2" eb="4">
      <t>ヨキン</t>
    </rPh>
    <phoneticPr fontId="3"/>
  </si>
  <si>
    <t>合計</t>
    <rPh sb="0" eb="2">
      <t>ゴウケイ</t>
    </rPh>
    <phoneticPr fontId="3"/>
  </si>
  <si>
    <t>スーパー定期</t>
    <rPh sb="4" eb="6">
      <t>テイキ</t>
    </rPh>
    <phoneticPr fontId="3"/>
  </si>
  <si>
    <t>歳計現金等運用実績</t>
    <rPh sb="0" eb="2">
      <t>サイケイ</t>
    </rPh>
    <rPh sb="2" eb="4">
      <t>ゲンキン</t>
    </rPh>
    <rPh sb="4" eb="5">
      <t>トウ</t>
    </rPh>
    <rPh sb="5" eb="7">
      <t>ウンヨウ</t>
    </rPh>
    <rPh sb="7" eb="9">
      <t>ジッセキ</t>
    </rPh>
    <phoneticPr fontId="3"/>
  </si>
  <si>
    <t>皆減</t>
    <rPh sb="0" eb="2">
      <t>カイゲン</t>
    </rPh>
    <phoneticPr fontId="2"/>
  </si>
  <si>
    <t>基金運用実績</t>
    <rPh sb="0" eb="2">
      <t>キキン</t>
    </rPh>
    <rPh sb="2" eb="4">
      <t>ウンヨウ</t>
    </rPh>
    <rPh sb="4" eb="6">
      <t>ジッセキ</t>
    </rPh>
    <phoneticPr fontId="3"/>
  </si>
  <si>
    <t>平成30年度</t>
    <rPh sb="0" eb="2">
      <t>ヘイセイ</t>
    </rPh>
    <rPh sb="4" eb="6">
      <t>ネンド</t>
    </rPh>
    <phoneticPr fontId="3"/>
  </si>
  <si>
    <t>令和２年度</t>
    <rPh sb="0" eb="2">
      <t>レイワ</t>
    </rPh>
    <rPh sb="3" eb="5">
      <t>ネンド</t>
    </rPh>
    <rPh sb="4" eb="5">
      <t>ガンネン</t>
    </rPh>
    <phoneticPr fontId="3"/>
  </si>
  <si>
    <t>令和元年度</t>
    <rPh sb="0" eb="2">
      <t>レイワ</t>
    </rPh>
    <rPh sb="2" eb="3">
      <t>ゲン</t>
    </rPh>
    <rPh sb="3" eb="5">
      <t>ネンド</t>
    </rPh>
    <phoneticPr fontId="3"/>
  </si>
  <si>
    <t>　令和２年度の一般会計と３特別会計の歳入総額は８９９億５４０８万円、歳出総額は８５９億９５８３万円で、支払資金に支障のない範囲内で次のように運用しました。</t>
    <rPh sb="1" eb="3">
      <t>レイワ</t>
    </rPh>
    <rPh sb="4" eb="6">
      <t>ネンド</t>
    </rPh>
    <rPh sb="5" eb="6">
      <t>ド</t>
    </rPh>
    <rPh sb="6" eb="8">
      <t>ヘイネンド</t>
    </rPh>
    <rPh sb="7" eb="9">
      <t>イッパン</t>
    </rPh>
    <rPh sb="9" eb="11">
      <t>カイケイ</t>
    </rPh>
    <rPh sb="13" eb="15">
      <t>トクベツ</t>
    </rPh>
    <rPh sb="15" eb="17">
      <t>カイケイ</t>
    </rPh>
    <rPh sb="18" eb="20">
      <t>サイニュウ</t>
    </rPh>
    <rPh sb="20" eb="22">
      <t>ソウガク</t>
    </rPh>
    <rPh sb="32" eb="33">
      <t>エン</t>
    </rPh>
    <rPh sb="34" eb="36">
      <t>サイシュツ</t>
    </rPh>
    <rPh sb="36" eb="38">
      <t>ソウガク</t>
    </rPh>
    <rPh sb="42" eb="43">
      <t>オク</t>
    </rPh>
    <rPh sb="47" eb="49">
      <t>マンエン</t>
    </rPh>
    <rPh sb="51" eb="53">
      <t>シハライ</t>
    </rPh>
    <rPh sb="53" eb="55">
      <t>シキン</t>
    </rPh>
    <rPh sb="56" eb="58">
      <t>シショウ</t>
    </rPh>
    <rPh sb="61" eb="64">
      <t>ハンイナイ</t>
    </rPh>
    <rPh sb="65" eb="66">
      <t>ツギ</t>
    </rPh>
    <rPh sb="70" eb="72">
      <t>ウンヨウ</t>
    </rPh>
    <phoneticPr fontId="3"/>
  </si>
  <si>
    <t>　令和２年度当初基金残高は７５億４９７６万円、決算額は７７億６９３８万円で、次のように運用しました。</t>
    <rPh sb="1" eb="3">
      <t>レイワ</t>
    </rPh>
    <rPh sb="4" eb="6">
      <t>ネンド</t>
    </rPh>
    <rPh sb="5" eb="6">
      <t>ガンネン</t>
    </rPh>
    <rPh sb="6" eb="8">
      <t>トウショ</t>
    </rPh>
    <rPh sb="8" eb="10">
      <t>キキン</t>
    </rPh>
    <rPh sb="10" eb="12">
      <t>ザンダカ</t>
    </rPh>
    <rPh sb="15" eb="16">
      <t>オク</t>
    </rPh>
    <rPh sb="20" eb="21">
      <t>マン</t>
    </rPh>
    <rPh sb="21" eb="22">
      <t>エン</t>
    </rPh>
    <rPh sb="23" eb="25">
      <t>ケッサン</t>
    </rPh>
    <rPh sb="25" eb="26">
      <t>ガク</t>
    </rPh>
    <rPh sb="29" eb="30">
      <t>オク</t>
    </rPh>
    <rPh sb="34" eb="36">
      <t>マンエン</t>
    </rPh>
    <rPh sb="38" eb="39">
      <t>ツギ</t>
    </rPh>
    <rPh sb="43" eb="45">
      <t>ウンヨウ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</si>
</sst>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%;&quot;▲ &quot;#,##0.0%"/>
    <numFmt numFmtId="178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right" vertical="center"/>
    </xf>
    <xf numFmtId="178" fontId="1" fillId="0" borderId="4" xfId="0" applyNumberFormat="1" applyFont="1" applyBorder="1" applyAlignment="1">
      <alignment horizontal="right" vertical="center"/>
    </xf>
    <xf numFmtId="38" fontId="1" fillId="0" borderId="7" xfId="0" applyNumberFormat="1" applyFont="1" applyBorder="1" applyAlignment="1">
      <alignment horizontal="right" vertical="center"/>
    </xf>
    <xf numFmtId="38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7" fontId="1" fillId="0" borderId="4" xfId="0" applyNumberFormat="1" applyFont="1" applyBorder="1" applyAlignment="1">
      <alignment horizontal="right" vertical="center"/>
    </xf>
    <xf numFmtId="38" fontId="1" fillId="0" borderId="3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38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8" fontId="1" fillId="0" borderId="2" xfId="0" applyNumberFormat="1" applyFont="1" applyBorder="1" applyAlignment="1">
      <alignment vertical="center"/>
    </xf>
    <xf numFmtId="38" fontId="1" fillId="0" borderId="3" xfId="0" applyNumberFormat="1" applyFont="1" applyBorder="1" applyAlignment="1">
      <alignment vertical="center"/>
    </xf>
    <xf numFmtId="38" fontId="1" fillId="0" borderId="4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1" fillId="0" borderId="1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38" fontId="1" fillId="0" borderId="2" xfId="0" applyNumberFormat="1" applyFont="1" applyFill="1" applyBorder="1" applyAlignment="1">
      <alignment vertical="center"/>
    </xf>
    <xf numFmtId="38" fontId="1" fillId="0" borderId="3" xfId="0" applyNumberFormat="1" applyFont="1" applyFill="1" applyBorder="1" applyAlignment="1">
      <alignment vertical="center"/>
    </xf>
    <xf numFmtId="38" fontId="1" fillId="0" borderId="4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4"/>
  <sheetViews>
    <sheetView tabSelected="1" view="pageBreakPreview" topLeftCell="A33" zoomScaleNormal="100" zoomScaleSheetLayoutView="100" workbookViewId="0">
      <selection activeCell="C46" sqref="C46:C48"/>
    </sheetView>
  </sheetViews>
  <sheetFormatPr defaultRowHeight="18.75" x14ac:dyDescent="0.4"/>
  <cols>
    <col min="2" max="2" width="13.875" customWidth="1"/>
    <col min="3" max="3" width="11.875" style="5" customWidth="1"/>
    <col min="4" max="4" width="14.625" customWidth="1"/>
    <col min="5" max="5" width="11.875" customWidth="1"/>
    <col min="6" max="6" width="14.625" customWidth="1"/>
    <col min="7" max="7" width="11.875" customWidth="1"/>
  </cols>
  <sheetData>
    <row r="1" spans="2:8" x14ac:dyDescent="0.4">
      <c r="B1" s="1"/>
      <c r="C1" s="4"/>
      <c r="D1" s="1"/>
      <c r="E1" s="1"/>
      <c r="F1" s="1"/>
      <c r="G1" s="1"/>
    </row>
    <row r="2" spans="2:8" x14ac:dyDescent="0.4">
      <c r="B2" s="3" t="s">
        <v>11</v>
      </c>
      <c r="C2" s="4"/>
      <c r="D2" s="1"/>
      <c r="E2" s="1"/>
      <c r="F2" s="1"/>
      <c r="G2" s="1"/>
      <c r="H2" s="1"/>
    </row>
    <row r="3" spans="2:8" ht="36" customHeight="1" x14ac:dyDescent="0.4">
      <c r="B3" s="26" t="s">
        <v>17</v>
      </c>
      <c r="C3" s="26"/>
      <c r="D3" s="26"/>
      <c r="E3" s="26"/>
      <c r="F3" s="26"/>
      <c r="G3" s="26"/>
      <c r="H3" s="2"/>
    </row>
    <row r="4" spans="2:8" ht="36" customHeight="1" x14ac:dyDescent="0.4">
      <c r="B4" s="26"/>
      <c r="C4" s="26"/>
      <c r="D4" s="26"/>
      <c r="E4" s="26"/>
      <c r="F4" s="26"/>
      <c r="G4" s="26"/>
      <c r="H4" s="2"/>
    </row>
    <row r="5" spans="2:8" x14ac:dyDescent="0.4">
      <c r="B5" s="1"/>
      <c r="C5" s="4"/>
      <c r="D5" s="1"/>
      <c r="E5" s="1"/>
      <c r="F5" s="1"/>
      <c r="G5" s="1"/>
    </row>
    <row r="6" spans="2:8" x14ac:dyDescent="0.4">
      <c r="B6" s="22" t="s">
        <v>1</v>
      </c>
      <c r="C6" s="22" t="s">
        <v>15</v>
      </c>
      <c r="D6" s="22"/>
      <c r="E6" s="24" t="s">
        <v>16</v>
      </c>
      <c r="F6" s="25"/>
      <c r="G6" s="15" t="s">
        <v>14</v>
      </c>
    </row>
    <row r="7" spans="2:8" x14ac:dyDescent="0.4">
      <c r="B7" s="22"/>
      <c r="C7" s="15" t="s">
        <v>2</v>
      </c>
      <c r="D7" s="15" t="s">
        <v>3</v>
      </c>
      <c r="E7" s="15" t="s">
        <v>2</v>
      </c>
      <c r="F7" s="15" t="s">
        <v>3</v>
      </c>
      <c r="G7" s="15" t="s">
        <v>2</v>
      </c>
    </row>
    <row r="8" spans="2:8" ht="30" customHeight="1" x14ac:dyDescent="0.4">
      <c r="B8" s="16" t="s">
        <v>4</v>
      </c>
      <c r="C8" s="19">
        <v>57534</v>
      </c>
      <c r="D8" s="6"/>
      <c r="E8" s="19">
        <v>96164</v>
      </c>
      <c r="F8" s="6"/>
      <c r="G8" s="19">
        <v>48218</v>
      </c>
    </row>
    <row r="9" spans="2:8" ht="30" customHeight="1" x14ac:dyDescent="0.4">
      <c r="B9" s="17"/>
      <c r="C9" s="20"/>
      <c r="D9" s="13">
        <f>C8-E8</f>
        <v>-38630</v>
      </c>
      <c r="E9" s="20"/>
      <c r="F9" s="13">
        <v>47946</v>
      </c>
      <c r="G9" s="20"/>
    </row>
    <row r="10" spans="2:8" ht="30" customHeight="1" x14ac:dyDescent="0.4">
      <c r="B10" s="18"/>
      <c r="C10" s="21"/>
      <c r="D10" s="11">
        <f>(C8-E8)/E8</f>
        <v>-0.40170957946840813</v>
      </c>
      <c r="E10" s="21"/>
      <c r="F10" s="7">
        <f>(E8-G8)/G8</f>
        <v>0.99435895308805844</v>
      </c>
      <c r="G10" s="21"/>
    </row>
    <row r="11" spans="2:8" ht="30" customHeight="1" x14ac:dyDescent="0.4">
      <c r="B11" s="16" t="s">
        <v>5</v>
      </c>
      <c r="C11" s="19">
        <v>7780</v>
      </c>
      <c r="D11" s="8"/>
      <c r="E11" s="19">
        <v>31068</v>
      </c>
      <c r="F11" s="8"/>
      <c r="G11" s="19">
        <v>30575</v>
      </c>
    </row>
    <row r="12" spans="2:8" ht="30" customHeight="1" x14ac:dyDescent="0.4">
      <c r="B12" s="17"/>
      <c r="C12" s="20"/>
      <c r="D12" s="13">
        <f>C11-E11</f>
        <v>-23288</v>
      </c>
      <c r="E12" s="20"/>
      <c r="F12" s="13">
        <v>493</v>
      </c>
      <c r="G12" s="20"/>
    </row>
    <row r="13" spans="2:8" ht="30" customHeight="1" x14ac:dyDescent="0.4">
      <c r="B13" s="18"/>
      <c r="C13" s="21"/>
      <c r="D13" s="11">
        <f>(C11-E11)/E11</f>
        <v>-0.74958156302304624</v>
      </c>
      <c r="E13" s="21"/>
      <c r="F13" s="7">
        <f>(E11-G11)/G11</f>
        <v>1.6124284546197874E-2</v>
      </c>
      <c r="G13" s="21"/>
    </row>
    <row r="14" spans="2:8" ht="30" customHeight="1" x14ac:dyDescent="0.4">
      <c r="B14" s="16" t="s">
        <v>6</v>
      </c>
      <c r="C14" s="27">
        <v>0</v>
      </c>
      <c r="D14" s="9"/>
      <c r="E14" s="27">
        <v>0</v>
      </c>
      <c r="F14" s="9"/>
      <c r="G14" s="19">
        <v>7725</v>
      </c>
    </row>
    <row r="15" spans="2:8" ht="30" customHeight="1" x14ac:dyDescent="0.4">
      <c r="B15" s="17"/>
      <c r="C15" s="28"/>
      <c r="D15" s="10">
        <f>C14-E14</f>
        <v>0</v>
      </c>
      <c r="E15" s="28"/>
      <c r="F15" s="10">
        <v>-7725</v>
      </c>
      <c r="G15" s="20"/>
    </row>
    <row r="16" spans="2:8" ht="30" customHeight="1" x14ac:dyDescent="0.4">
      <c r="B16" s="18"/>
      <c r="C16" s="29"/>
      <c r="D16" s="11"/>
      <c r="E16" s="29"/>
      <c r="F16" s="11" t="s">
        <v>12</v>
      </c>
      <c r="G16" s="21"/>
    </row>
    <row r="17" spans="2:7" ht="30" customHeight="1" x14ac:dyDescent="0.4">
      <c r="B17" s="16" t="s">
        <v>7</v>
      </c>
      <c r="C17" s="19">
        <v>0</v>
      </c>
      <c r="D17" s="9"/>
      <c r="E17" s="19">
        <v>0</v>
      </c>
      <c r="F17" s="9"/>
      <c r="G17" s="19">
        <v>0</v>
      </c>
    </row>
    <row r="18" spans="2:7" ht="30" customHeight="1" x14ac:dyDescent="0.4">
      <c r="B18" s="17"/>
      <c r="C18" s="20"/>
      <c r="D18" s="12">
        <f>C17-E17</f>
        <v>0</v>
      </c>
      <c r="E18" s="20"/>
      <c r="F18" s="12">
        <v>0</v>
      </c>
      <c r="G18" s="20"/>
    </row>
    <row r="19" spans="2:7" ht="30" customHeight="1" x14ac:dyDescent="0.4">
      <c r="B19" s="18"/>
      <c r="C19" s="21"/>
      <c r="D19" s="7"/>
      <c r="E19" s="21"/>
      <c r="F19" s="7"/>
      <c r="G19" s="21"/>
    </row>
    <row r="20" spans="2:7" ht="30" customHeight="1" x14ac:dyDescent="0.4">
      <c r="B20" s="16" t="s">
        <v>8</v>
      </c>
      <c r="C20" s="19">
        <v>0</v>
      </c>
      <c r="D20" s="9"/>
      <c r="E20" s="19">
        <v>0</v>
      </c>
      <c r="F20" s="9"/>
      <c r="G20" s="19">
        <v>6213</v>
      </c>
    </row>
    <row r="21" spans="2:7" ht="30" customHeight="1" x14ac:dyDescent="0.4">
      <c r="B21" s="17"/>
      <c r="C21" s="20"/>
      <c r="D21" s="10">
        <f>C20-E20</f>
        <v>0</v>
      </c>
      <c r="E21" s="20"/>
      <c r="F21" s="10">
        <v>-6213</v>
      </c>
      <c r="G21" s="20"/>
    </row>
    <row r="22" spans="2:7" ht="30" customHeight="1" x14ac:dyDescent="0.4">
      <c r="B22" s="18"/>
      <c r="C22" s="21"/>
      <c r="D22" s="7"/>
      <c r="E22" s="21"/>
      <c r="F22" s="7" t="s">
        <v>12</v>
      </c>
      <c r="G22" s="21"/>
    </row>
    <row r="23" spans="2:7" ht="30" customHeight="1" x14ac:dyDescent="0.4">
      <c r="B23" s="22" t="s">
        <v>9</v>
      </c>
      <c r="C23" s="23">
        <f>C8+C11</f>
        <v>65314</v>
      </c>
      <c r="D23" s="9"/>
      <c r="E23" s="23">
        <f>SUM(E8:E22)</f>
        <v>127232</v>
      </c>
      <c r="F23" s="9"/>
      <c r="G23" s="23">
        <f>SUM(G8:G22)</f>
        <v>92731</v>
      </c>
    </row>
    <row r="24" spans="2:7" ht="30" customHeight="1" x14ac:dyDescent="0.4">
      <c r="B24" s="22"/>
      <c r="C24" s="23"/>
      <c r="D24" s="10">
        <f>C23-E23</f>
        <v>-61918</v>
      </c>
      <c r="E24" s="23"/>
      <c r="F24" s="10">
        <f>F9+F12+F15+F18+F21</f>
        <v>34501</v>
      </c>
      <c r="G24" s="23"/>
    </row>
    <row r="25" spans="2:7" ht="30" customHeight="1" x14ac:dyDescent="0.4">
      <c r="B25" s="22"/>
      <c r="C25" s="23"/>
      <c r="D25" s="11">
        <f>(C23-E23)/E23</f>
        <v>-0.48665430080482897</v>
      </c>
      <c r="E25" s="23"/>
      <c r="F25" s="7">
        <f>(E23-G23)/G23</f>
        <v>0.37205465270513638</v>
      </c>
      <c r="G25" s="23"/>
    </row>
    <row r="26" spans="2:7" x14ac:dyDescent="0.4">
      <c r="B26" s="1"/>
      <c r="C26" s="4"/>
      <c r="D26" s="1"/>
      <c r="E26" s="1"/>
      <c r="F26" s="1"/>
      <c r="G26" s="1"/>
    </row>
    <row r="27" spans="2:7" x14ac:dyDescent="0.4">
      <c r="B27" s="1"/>
      <c r="C27" s="4"/>
      <c r="D27" s="1"/>
      <c r="E27" s="1"/>
      <c r="F27" s="1"/>
      <c r="G27" s="1"/>
    </row>
    <row r="28" spans="2:7" ht="18" customHeight="1" x14ac:dyDescent="0.4">
      <c r="B28" s="4" t="s">
        <v>13</v>
      </c>
      <c r="C28" s="4"/>
      <c r="D28" s="1"/>
      <c r="E28" s="1"/>
      <c r="F28" s="1"/>
      <c r="G28" s="1"/>
    </row>
    <row r="29" spans="2:7" ht="36" customHeight="1" x14ac:dyDescent="0.4">
      <c r="B29" s="26" t="s">
        <v>18</v>
      </c>
      <c r="C29" s="26"/>
      <c r="D29" s="26"/>
      <c r="E29" s="26"/>
      <c r="F29" s="26"/>
      <c r="G29" s="26"/>
    </row>
    <row r="30" spans="2:7" ht="36" customHeight="1" x14ac:dyDescent="0.4">
      <c r="B30" s="26"/>
      <c r="C30" s="26"/>
      <c r="D30" s="26"/>
      <c r="E30" s="26"/>
      <c r="F30" s="26"/>
      <c r="G30" s="26"/>
    </row>
    <row r="31" spans="2:7" x14ac:dyDescent="0.4">
      <c r="B31" s="1"/>
      <c r="C31" s="4"/>
      <c r="D31" s="1"/>
      <c r="E31" s="1"/>
      <c r="F31" s="1"/>
      <c r="G31" s="1" t="s">
        <v>0</v>
      </c>
    </row>
    <row r="32" spans="2:7" x14ac:dyDescent="0.4">
      <c r="B32" s="22" t="s">
        <v>1</v>
      </c>
      <c r="C32" s="22" t="s">
        <v>15</v>
      </c>
      <c r="D32" s="22"/>
      <c r="E32" s="24" t="s">
        <v>16</v>
      </c>
      <c r="F32" s="25"/>
      <c r="G32" s="15" t="s">
        <v>14</v>
      </c>
    </row>
    <row r="33" spans="2:7" x14ac:dyDescent="0.4">
      <c r="B33" s="22"/>
      <c r="C33" s="15" t="s">
        <v>2</v>
      </c>
      <c r="D33" s="15" t="s">
        <v>3</v>
      </c>
      <c r="E33" s="15" t="s">
        <v>2</v>
      </c>
      <c r="F33" s="15" t="s">
        <v>3</v>
      </c>
      <c r="G33" s="15" t="s">
        <v>2</v>
      </c>
    </row>
    <row r="34" spans="2:7" ht="30" customHeight="1" x14ac:dyDescent="0.4">
      <c r="B34" s="16" t="s">
        <v>4</v>
      </c>
      <c r="C34" s="19">
        <v>1150815</v>
      </c>
      <c r="D34" s="14"/>
      <c r="E34" s="19">
        <v>1263455</v>
      </c>
      <c r="F34" s="14"/>
      <c r="G34" s="19">
        <v>1070986</v>
      </c>
    </row>
    <row r="35" spans="2:7" ht="30" customHeight="1" x14ac:dyDescent="0.4">
      <c r="B35" s="17"/>
      <c r="C35" s="20"/>
      <c r="D35" s="10">
        <f>C34-E34</f>
        <v>-112640</v>
      </c>
      <c r="E35" s="20"/>
      <c r="F35" s="10">
        <f>E34-G34</f>
        <v>192469</v>
      </c>
      <c r="G35" s="20"/>
    </row>
    <row r="36" spans="2:7" ht="30" customHeight="1" x14ac:dyDescent="0.4">
      <c r="B36" s="18"/>
      <c r="C36" s="21"/>
      <c r="D36" s="11">
        <f>(C34-E34)/E34</f>
        <v>-8.9152363954394895E-2</v>
      </c>
      <c r="E36" s="21"/>
      <c r="F36" s="11">
        <f>(E34-G34)/G34</f>
        <v>0.17971196635623621</v>
      </c>
      <c r="G36" s="21"/>
    </row>
    <row r="37" spans="2:7" ht="30" customHeight="1" x14ac:dyDescent="0.4">
      <c r="B37" s="16" t="s">
        <v>5</v>
      </c>
      <c r="C37" s="19">
        <v>0</v>
      </c>
      <c r="D37" s="14"/>
      <c r="E37" s="19">
        <v>0</v>
      </c>
      <c r="F37" s="14"/>
      <c r="G37" s="19">
        <v>0</v>
      </c>
    </row>
    <row r="38" spans="2:7" ht="30" customHeight="1" x14ac:dyDescent="0.4">
      <c r="B38" s="17"/>
      <c r="C38" s="20"/>
      <c r="D38" s="10">
        <f>C37-E37</f>
        <v>0</v>
      </c>
      <c r="E38" s="20"/>
      <c r="F38" s="10">
        <f>E37-G37</f>
        <v>0</v>
      </c>
      <c r="G38" s="20"/>
    </row>
    <row r="39" spans="2:7" ht="30" customHeight="1" x14ac:dyDescent="0.4">
      <c r="B39" s="18"/>
      <c r="C39" s="21"/>
      <c r="D39" s="7"/>
      <c r="E39" s="21"/>
      <c r="F39" s="7"/>
      <c r="G39" s="21"/>
    </row>
    <row r="40" spans="2:7" ht="30" customHeight="1" x14ac:dyDescent="0.4">
      <c r="B40" s="16" t="s">
        <v>10</v>
      </c>
      <c r="C40" s="19">
        <v>0</v>
      </c>
      <c r="D40" s="14"/>
      <c r="E40" s="19">
        <v>0</v>
      </c>
      <c r="F40" s="14"/>
      <c r="G40" s="19">
        <v>0</v>
      </c>
    </row>
    <row r="41" spans="2:7" ht="30" customHeight="1" x14ac:dyDescent="0.4">
      <c r="B41" s="17"/>
      <c r="C41" s="20"/>
      <c r="D41" s="12">
        <f>C40-E40</f>
        <v>0</v>
      </c>
      <c r="E41" s="20"/>
      <c r="F41" s="12">
        <f>E40-G40</f>
        <v>0</v>
      </c>
      <c r="G41" s="20"/>
    </row>
    <row r="42" spans="2:7" ht="30" customHeight="1" x14ac:dyDescent="0.4">
      <c r="B42" s="18"/>
      <c r="C42" s="21"/>
      <c r="D42" s="7"/>
      <c r="E42" s="21"/>
      <c r="F42" s="7"/>
      <c r="G42" s="21"/>
    </row>
    <row r="43" spans="2:7" ht="30" customHeight="1" x14ac:dyDescent="0.4">
      <c r="B43" s="16" t="s">
        <v>6</v>
      </c>
      <c r="C43" s="19">
        <v>893</v>
      </c>
      <c r="D43" s="14"/>
      <c r="E43" s="19">
        <v>986</v>
      </c>
      <c r="F43" s="14"/>
      <c r="G43" s="19">
        <v>3819</v>
      </c>
    </row>
    <row r="44" spans="2:7" ht="30" customHeight="1" x14ac:dyDescent="0.4">
      <c r="B44" s="17"/>
      <c r="C44" s="20"/>
      <c r="D44" s="10">
        <f>C43-E43</f>
        <v>-93</v>
      </c>
      <c r="E44" s="20"/>
      <c r="F44" s="10">
        <f>E43-G43</f>
        <v>-2833</v>
      </c>
      <c r="G44" s="20"/>
    </row>
    <row r="45" spans="2:7" ht="30" customHeight="1" x14ac:dyDescent="0.4">
      <c r="B45" s="18"/>
      <c r="C45" s="21"/>
      <c r="D45" s="11">
        <f>(C43-E43)/E43</f>
        <v>-9.4320486815415827E-2</v>
      </c>
      <c r="E45" s="21"/>
      <c r="F45" s="11">
        <f>(E43-G43)/G43</f>
        <v>-0.74181722964126739</v>
      </c>
      <c r="G45" s="21"/>
    </row>
    <row r="46" spans="2:7" ht="30" customHeight="1" x14ac:dyDescent="0.4">
      <c r="B46" s="16" t="s">
        <v>7</v>
      </c>
      <c r="C46" s="19">
        <v>0</v>
      </c>
      <c r="D46" s="14"/>
      <c r="E46" s="19">
        <v>0</v>
      </c>
      <c r="F46" s="14"/>
      <c r="G46" s="19">
        <v>0</v>
      </c>
    </row>
    <row r="47" spans="2:7" ht="30" customHeight="1" x14ac:dyDescent="0.4">
      <c r="B47" s="17"/>
      <c r="C47" s="20"/>
      <c r="D47" s="12">
        <f>C46-E46</f>
        <v>0</v>
      </c>
      <c r="E47" s="20"/>
      <c r="F47" s="12">
        <f>E46-G46</f>
        <v>0</v>
      </c>
      <c r="G47" s="20"/>
    </row>
    <row r="48" spans="2:7" ht="30" customHeight="1" x14ac:dyDescent="0.4">
      <c r="B48" s="18"/>
      <c r="C48" s="21"/>
      <c r="D48" s="7"/>
      <c r="E48" s="21"/>
      <c r="F48" s="7"/>
      <c r="G48" s="21"/>
    </row>
    <row r="49" spans="2:7" ht="30" customHeight="1" x14ac:dyDescent="0.4">
      <c r="B49" s="16" t="s">
        <v>8</v>
      </c>
      <c r="C49" s="19">
        <v>0</v>
      </c>
      <c r="D49" s="14"/>
      <c r="E49" s="19">
        <v>0</v>
      </c>
      <c r="F49" s="14"/>
      <c r="G49" s="19">
        <v>0</v>
      </c>
    </row>
    <row r="50" spans="2:7" ht="30" customHeight="1" x14ac:dyDescent="0.4">
      <c r="B50" s="17"/>
      <c r="C50" s="20"/>
      <c r="D50" s="12">
        <f>C49-E49</f>
        <v>0</v>
      </c>
      <c r="E50" s="20"/>
      <c r="F50" s="12">
        <f>E49-G49</f>
        <v>0</v>
      </c>
      <c r="G50" s="20"/>
    </row>
    <row r="51" spans="2:7" ht="30" customHeight="1" x14ac:dyDescent="0.4">
      <c r="B51" s="18"/>
      <c r="C51" s="21"/>
      <c r="D51" s="7"/>
      <c r="E51" s="21"/>
      <c r="F51" s="7"/>
      <c r="G51" s="21"/>
    </row>
    <row r="52" spans="2:7" ht="30" customHeight="1" x14ac:dyDescent="0.4">
      <c r="B52" s="22" t="s">
        <v>9</v>
      </c>
      <c r="C52" s="23">
        <f>SUM(C34:C51)</f>
        <v>1151708</v>
      </c>
      <c r="D52" s="14"/>
      <c r="E52" s="23">
        <f>SUM(E34:E51)</f>
        <v>1264441</v>
      </c>
      <c r="F52" s="14"/>
      <c r="G52" s="23">
        <f>SUM(G34:G51)</f>
        <v>1074805</v>
      </c>
    </row>
    <row r="53" spans="2:7" ht="30" customHeight="1" x14ac:dyDescent="0.4">
      <c r="B53" s="22"/>
      <c r="C53" s="23"/>
      <c r="D53" s="10">
        <f>C52-E52</f>
        <v>-112733</v>
      </c>
      <c r="E53" s="23"/>
      <c r="F53" s="10">
        <f>E52-G52</f>
        <v>189636</v>
      </c>
      <c r="G53" s="23"/>
    </row>
    <row r="54" spans="2:7" ht="30" customHeight="1" x14ac:dyDescent="0.4">
      <c r="B54" s="22"/>
      <c r="C54" s="23"/>
      <c r="D54" s="11">
        <f>(C52-E52)/E52</f>
        <v>-8.915639401126664E-2</v>
      </c>
      <c r="E54" s="23"/>
      <c r="F54" s="11">
        <f>(E52-G52)/G52</f>
        <v>0.17643758635287332</v>
      </c>
      <c r="G54" s="23"/>
    </row>
  </sheetData>
  <mergeCells count="60">
    <mergeCell ref="B3:G4"/>
    <mergeCell ref="B6:B7"/>
    <mergeCell ref="C6:D6"/>
    <mergeCell ref="E6:F6"/>
    <mergeCell ref="B8:B10"/>
    <mergeCell ref="C8:C10"/>
    <mergeCell ref="E8:E10"/>
    <mergeCell ref="G8:G10"/>
    <mergeCell ref="B11:B13"/>
    <mergeCell ref="C11:C13"/>
    <mergeCell ref="E11:E13"/>
    <mergeCell ref="G11:G13"/>
    <mergeCell ref="B14:B16"/>
    <mergeCell ref="C14:C16"/>
    <mergeCell ref="E14:E16"/>
    <mergeCell ref="G14:G16"/>
    <mergeCell ref="G17:G19"/>
    <mergeCell ref="B20:B22"/>
    <mergeCell ref="C20:C22"/>
    <mergeCell ref="E20:E22"/>
    <mergeCell ref="G20:G22"/>
    <mergeCell ref="B17:B19"/>
    <mergeCell ref="C17:C19"/>
    <mergeCell ref="E17:E19"/>
    <mergeCell ref="B23:B25"/>
    <mergeCell ref="C23:C25"/>
    <mergeCell ref="E23:E25"/>
    <mergeCell ref="G23:G25"/>
    <mergeCell ref="B29:G30"/>
    <mergeCell ref="B34:B36"/>
    <mergeCell ref="C34:C36"/>
    <mergeCell ref="E34:E36"/>
    <mergeCell ref="G34:G36"/>
    <mergeCell ref="B32:B33"/>
    <mergeCell ref="C32:D32"/>
    <mergeCell ref="E32:F32"/>
    <mergeCell ref="B37:B39"/>
    <mergeCell ref="C37:C39"/>
    <mergeCell ref="E37:E39"/>
    <mergeCell ref="G37:G39"/>
    <mergeCell ref="B40:B42"/>
    <mergeCell ref="C40:C42"/>
    <mergeCell ref="E40:E42"/>
    <mergeCell ref="G40:G42"/>
    <mergeCell ref="B43:B45"/>
    <mergeCell ref="C43:C45"/>
    <mergeCell ref="E43:E45"/>
    <mergeCell ref="G43:G45"/>
    <mergeCell ref="G46:G48"/>
    <mergeCell ref="B46:B48"/>
    <mergeCell ref="C46:C48"/>
    <mergeCell ref="E46:E48"/>
    <mergeCell ref="B49:B51"/>
    <mergeCell ref="C49:C51"/>
    <mergeCell ref="E49:E51"/>
    <mergeCell ref="G49:G51"/>
    <mergeCell ref="B52:B54"/>
    <mergeCell ref="C52:C54"/>
    <mergeCell ref="E52:E54"/>
    <mergeCell ref="G52:G5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" manualBreakCount="1">
    <brk id="27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Ｒ２</vt:lpstr>
      <vt:lpstr>'Ｒ２'!Print_Area</vt:lpstr>
    </vt:vector>
  </TitlesOfParts>
  <Company>海老名市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2021-08-31T23:57:04Z</cp:lastPrinted>
  <dcterms:created xsi:type="dcterms:W3CDTF">2020-08-18T04:27:15Z</dcterms:created>
  <dcterms:modified xsi:type="dcterms:W3CDTF">2021-09-02T00:18:16Z</dcterms:modified>
</cp:coreProperties>
</file>