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計画担当●\09 経営比較分析\R5決算\R7.3.3 HP公開依頼\"/>
    </mc:Choice>
  </mc:AlternateContent>
  <xr:revisionPtr revIDLastSave="0" documentId="13_ncr:1_{D045B8A5-64C9-4F65-B99F-63E33AFEA56F}" xr6:coauthVersionLast="47" xr6:coauthVersionMax="47" xr10:uidLastSave="{00000000-0000-0000-0000-000000000000}"/>
  <workbookProtection workbookAlgorithmName="SHA-512" workbookHashValue="p4O50aya1aW7zjVkehl1i1dfgrKG7PfAXgh9NqZ5RrjNBll3GjKIpp19owem/pfDgxEsdZXbKTv225Qv2O2eIw==" workbookSaltValue="jLwQ6jBzvGvS62MJlrheD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F85" i="4"/>
  <c r="AT10" i="4"/>
  <c r="AL10"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<sst xmlns="http://schemas.openxmlformats.org/spreadsheetml/2006/main" count="236" uniqueCount="117">
  <si>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</si>
  <si>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</si>
  <si>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</si>
  <si>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</si>
  <si>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</si>
  <si>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</si>
  <si>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</si>
  <si>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</si>
  <si>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</si>
  <si>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</si>
  <si>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</si>
  <si>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</si>
  <si>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</si>
  <si>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</si>
  <si>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</si>
  <si>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</si>
  <si>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</si>
  <si>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</si>
  <si>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</si>
  <si>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</si>
  <si>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</si>
  <si>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</si>
  <si>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</si>
  <si>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</si>
  <si>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</si>
  <si>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</si>
  <si>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</si>
  <si>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</si>
  <si>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</si>
  <si>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</si>
  <si>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</si>
  <si>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</si>
  <si>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</si>
  <si>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</si>
  <si>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</si>
  <si>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</si>
  <si>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</si>
  <si>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</si>
  <si>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</si>
  <si>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</si>
  <si>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</si>
  <si>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</si>
  <si>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</si>
  <si>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</si>
  <si>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</si>
  <si>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</si>
  <si>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</si>
  <si>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</si>
  <si>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</si>
  <si>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</si>
  <si>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</si>
  <si>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</si>
  <si>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</si>
  <si>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</si>
  <si>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</si>
  <si>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</si>
  <si>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</si>
  <si>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</si>
  <si>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</si>
  <si>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</si>
  <si>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</si>
  <si>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</si>
  <si>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</si>
  <si>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</si>
  <si>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</si>
  <si>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</si>
  <si>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</si>
  <si>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</si>
  <si>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</si>
  <si>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</si>
  <si>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</si>
  <si>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</si>
  <si>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</si>
  <si>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</si>
  <si>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</si>
  <si>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</si>
  <si>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</si>
  <si>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</si>
  <si>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</si>
  <si>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</si>
  <si>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</si>
  <si>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</si>
  <si>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</si>
  <si>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</si>
  <si>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</si>
  <si>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</si>
  <si>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</si>
  <si>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</si>
  <si>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</si>
  <si>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</si>
  <si>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</si>
  <si>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</si>
  <si>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</si>
  <si>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</si>
  <si>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</si>
  <si>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</si>
  <si>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海老名市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</si>
  <si>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</si>
  <si>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</si>
  <si>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</si>
  <si>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</si>
  <si>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</si>
  <si>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</si>
  <si>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</si>
  <si>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</si>
  <si>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</si>
  <si>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</si>
  <si>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</si>
  <si>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</si>
  <si>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</si>
  <si>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</si>
  <si>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</si>
  <si>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</si>
  <si>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</si>
  <si>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
　地方公営企業法を適用からの年数が浅いため、類似団体平均値と比較して低い水準となっています。
②管渠老朽化率
　雨水管渠について、法定耐用年数を経過した分をここで計上したため、その数値が増加しています。（53.3㎞/107.9㎞）
　汚水管渠については、令和５年度以降、事業開始時に布設した管渠が50年を経過したことからここで計上しています。（0.9㎞/341.2㎞）
③管渠改善率
　本市では令和５年度末時点で約449Kmの下水道管渠を抱えており、そのうち布設後30年を経過したものが全体の約６割を占めています。また、令和５年度以降、事業開始時に布設した汚水管渠が50年を経過することから、管渠施設の機能維持のために、施設状態を把握し、中長期的な施設状態を予測しながら効率的な維持管理を行う必要があります。</t>
    <rPh sb="291" eb="293">
      <t>オスイ</t>
    </rPh>
    <phoneticPr fontId="4"/>
  </si>
  <si>
    <t>平成29年度の公営企業会計移行後、良好な経営状況を継続しています。
　しかしながら、昨今の電気料高騰や物価高、施設の老朽化に伴う更新投資の増大や節水機器の普及等による下水道使用料収入の減少など下水道事業を取り巻く環境の大きな変化が見込まれる中で、将来にわたりサービスの提供を安定的に継続できるよう努めていく必要があります。
　令和元年度に策定した中長期的な経営の基本計画である経営戦略は昨今の情勢変化等を踏まえた改定を令和６年７月に行いました。
　今後は、次世代に「下水道」という都市基盤を引き継ぎ、健全な事業経営を続けていくため、改定後の経営戦略をベースとするヒト・モノ・カネの経営資源をしっかりとマネジメントしていく必要があると考えています。
　また、ストックマネジメント基本計画に基づく修繕改築計画を基に、適切な維持管理・修繕改築を実施するとともに財政の収支バランスを保ちながら、将来にわたって安定的な下水道サービスの提供に努めていきます。
　なお、施設の老朽化に伴う更新投資の増大への備え及び経営基盤強化のために令和４年４月１日に約10％の下水道使用料改定を行っています。</t>
    <phoneticPr fontId="4"/>
  </si>
  <si>
    <t>①経常収支比率
　目標値である100％は超えており、類似団体平均値と比較しても健全な経営状況にあるといえます。引き続き、100％の水準を維持できるよう、適正な経営を行っていく必要があります。
②累積欠損金比率
　累積欠損金はありません。
③流動比率
　昨年度と比較して数値は34.1ポイント上昇していますがこれは、キャッシュ不足に対応するため一般会計より長期借入を行った結果です。それでもなお目標値である100％を下回っています。年間の下水道使用料収入等により債務への支払は可能ですが、今後厳しくなる経営環境に対応していくため、さらに支払能力を高める必要があると考えています。
④企業債残高対事業規模比率
　これまで類似団体平均値と比較して高い水準にありましたが、企業債残高は平成12年度をピークに減少傾向にあること、令和４年４月１日での使用料改定により使用料収入が増加したことによりその数値が低下しています。今後も、将来負担に注視しながら、企業債の発行と償還のバランスに留意していきます。
⑤経費回収率
　目標値である100％を超えており、公費負担分を除いた汚水処理費用を全て下水道使用料で賄うことができています。今後も効率的な経営を行い、更なる経費節減に努めていきます。
⑥汚水処理原価
　これまでと同様に全国平均値や類似団体平均値と比較して低い処理原価での効率的な処理となりました。当市は単独で処理場を有していないことや、地形的にポンプアップの必要がないエリアがほとんどで自然流下で排水できることなどにより他団体と比較すると効率的な処理となっています。
⑦施設利用率
　処理場を有していないため、当指標は算定されません。
⑧水洗化率
　全国平均や類似団体平均と比較して高い値で推移していますが、100％に近づけるべく、今後も未水洗化世帯について確実に接続するよう促進していきます。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</si>
</sst>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5E-4A21-B032-4E95A484FB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0.14000000000000001</c:v>
                </c:pt>
                <c:pt idx="3">
                  <c:v>0.15</c:v>
                </c:pt>
                <c:pt idx="4">
                  <c:v>0.12</c:v>
                </c:pt>
              </c:numCache>
            </c:numRef>
          </c:val>
          <c:smooth val="0"/>
          <c:extLst>
            <c:ext xmlns:c16="http://schemas.microsoft.com/office/drawing/2014/chart" uri="{C3380CC4-5D6E-409C-BE32-E72D297353CC}">
              <c16:uniqueId val="{00000001-315E-4A21-B032-4E95A484FB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3C-4A9F-B26B-B2C82A586F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67.37</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473C-4A9F-B26B-B2C82A586F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98.25</c:v>
                </c:pt>
                <c:pt idx="1">
                  <c:v>98.31</c:v>
                </c:pt>
                <c:pt idx="2">
                  <c:v>98.36</c:v>
                </c:pt>
                <c:pt idx="3">
                  <c:v>98.41</c:v>
                </c:pt>
                <c:pt idx="4">
                  <c:v>98.44</c:v>
                </c:pt>
              </c:numCache>
            </c:numRef>
          </c:val>
          <c:extLst>
            <c:ext xmlns:c16="http://schemas.microsoft.com/office/drawing/2014/chart" uri="{C3380CC4-5D6E-409C-BE32-E72D297353CC}">
              <c16:uniqueId val="{00000000-8D62-4438-BA4E-DDE4DFAADE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c:v>
                </c:pt>
                <c:pt idx="1">
                  <c:v>97.24</c:v>
                </c:pt>
                <c:pt idx="2">
                  <c:v>97.79</c:v>
                </c:pt>
                <c:pt idx="3">
                  <c:v>97.75</c:v>
                </c:pt>
                <c:pt idx="4">
                  <c:v>97.83</c:v>
                </c:pt>
              </c:numCache>
            </c:numRef>
          </c:val>
          <c:smooth val="0"/>
          <c:extLst>
            <c:ext xmlns:c16="http://schemas.microsoft.com/office/drawing/2014/chart" uri="{C3380CC4-5D6E-409C-BE32-E72D297353CC}">
              <c16:uniqueId val="{00000001-8D62-4438-BA4E-DDE4DFAADE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109.7</c:v>
                </c:pt>
                <c:pt idx="1">
                  <c:v>109.99</c:v>
                </c:pt>
                <c:pt idx="2">
                  <c:v>110.27</c:v>
                </c:pt>
                <c:pt idx="3">
                  <c:v>108.69</c:v>
                </c:pt>
                <c:pt idx="4">
                  <c:v>114.12</c:v>
                </c:pt>
              </c:numCache>
            </c:numRef>
          </c:val>
          <c:extLst>
            <c:ext xmlns:c16="http://schemas.microsoft.com/office/drawing/2014/chart" uri="{C3380CC4-5D6E-409C-BE32-E72D297353CC}">
              <c16:uniqueId val="{00000000-39F2-4EA0-8829-CAD35964F7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106.31</c:v>
                </c:pt>
                <c:pt idx="1">
                  <c:v>107.05</c:v>
                </c:pt>
                <c:pt idx="2">
                  <c:v>106.43</c:v>
                </c:pt>
                <c:pt idx="3">
                  <c:v>106.81</c:v>
                </c:pt>
                <c:pt idx="4">
                  <c:v>106.99</c:v>
                </c:pt>
              </c:numCache>
            </c:numRef>
          </c:val>
          <c:smooth val="0"/>
          <c:extLst>
            <c:ext xmlns:c16="http://schemas.microsoft.com/office/drawing/2014/chart" uri="{C3380CC4-5D6E-409C-BE32-E72D297353CC}">
              <c16:uniqueId val="{00000001-39F2-4EA0-8829-CAD35964F7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10.119999999999999</c:v>
                </c:pt>
                <c:pt idx="1">
                  <c:v>13.19</c:v>
                </c:pt>
                <c:pt idx="2">
                  <c:v>16.170000000000002</c:v>
                </c:pt>
                <c:pt idx="3">
                  <c:v>19.07</c:v>
                </c:pt>
                <c:pt idx="4">
                  <c:v>22.14</c:v>
                </c:pt>
              </c:numCache>
            </c:numRef>
          </c:val>
          <c:extLst>
            <c:ext xmlns:c16="http://schemas.microsoft.com/office/drawing/2014/chart" uri="{C3380CC4-5D6E-409C-BE32-E72D297353CC}">
              <c16:uniqueId val="{00000000-BD98-46A4-9F43-D21C558F4B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27.39</c:v>
                </c:pt>
                <c:pt idx="2">
                  <c:v>30.42</c:v>
                </c:pt>
                <c:pt idx="3">
                  <c:v>32.96</c:v>
                </c:pt>
                <c:pt idx="4">
                  <c:v>34.909999999999997</c:v>
                </c:pt>
              </c:numCache>
            </c:numRef>
          </c:val>
          <c:smooth val="0"/>
          <c:extLst>
            <c:ext xmlns:c16="http://schemas.microsoft.com/office/drawing/2014/chart" uri="{C3380CC4-5D6E-409C-BE32-E72D297353CC}">
              <c16:uniqueId val="{00000001-BD98-46A4-9F43-D21C558F4B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12.08</c:v>
                </c:pt>
              </c:numCache>
            </c:numRef>
          </c:val>
          <c:extLst>
            <c:ext xmlns:c16="http://schemas.microsoft.com/office/drawing/2014/chart" uri="{C3380CC4-5D6E-409C-BE32-E72D297353CC}">
              <c16:uniqueId val="{00000000-48DA-47EB-872F-F206F17BF0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5.0199999999999996</c:v>
                </c:pt>
                <c:pt idx="1">
                  <c:v>5.86</c:v>
                </c:pt>
                <c:pt idx="2">
                  <c:v>6.66</c:v>
                </c:pt>
                <c:pt idx="3">
                  <c:v>8.49</c:v>
                </c:pt>
                <c:pt idx="4">
                  <c:v>10.08</c:v>
                </c:pt>
              </c:numCache>
            </c:numRef>
          </c:val>
          <c:smooth val="0"/>
          <c:extLst>
            <c:ext xmlns:c16="http://schemas.microsoft.com/office/drawing/2014/chart" uri="{C3380CC4-5D6E-409C-BE32-E72D297353CC}">
              <c16:uniqueId val="{00000001-48DA-47EB-872F-F206F17BF0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6D-4481-A358-03CF7BF250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0.05</c:v>
                </c:pt>
                <c:pt idx="1">
                  <c:v>0</c:v>
                </c:pt>
                <c:pt idx="2">
                  <c:v>0</c:v>
                </c:pt>
                <c:pt idx="3">
                  <c:v>0</c:v>
                </c:pt>
                <c:pt idx="4">
                  <c:v>0</c:v>
                </c:pt>
              </c:numCache>
            </c:numRef>
          </c:val>
          <c:smooth val="0"/>
          <c:extLst>
            <c:ext xmlns:c16="http://schemas.microsoft.com/office/drawing/2014/chart" uri="{C3380CC4-5D6E-409C-BE32-E72D297353CC}">
              <c16:uniqueId val="{00000001-576D-4481-A358-03CF7BF250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63.29</c:v>
                </c:pt>
                <c:pt idx="1">
                  <c:v>66.069999999999993</c:v>
                </c:pt>
                <c:pt idx="2">
                  <c:v>63.05</c:v>
                </c:pt>
                <c:pt idx="3">
                  <c:v>53.61</c:v>
                </c:pt>
                <c:pt idx="4">
                  <c:v>87.72</c:v>
                </c:pt>
              </c:numCache>
            </c:numRef>
          </c:val>
          <c:extLst>
            <c:ext xmlns:c16="http://schemas.microsoft.com/office/drawing/2014/chart" uri="{C3380CC4-5D6E-409C-BE32-E72D297353CC}">
              <c16:uniqueId val="{00000000-DCB9-4D2E-BEC5-C942DE3AA9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c:v>
                </c:pt>
                <c:pt idx="1">
                  <c:v>84.84</c:v>
                </c:pt>
                <c:pt idx="2">
                  <c:v>88.42</c:v>
                </c:pt>
                <c:pt idx="3">
                  <c:v>93.63</c:v>
                </c:pt>
                <c:pt idx="4">
                  <c:v>100.41</c:v>
                </c:pt>
              </c:numCache>
            </c:numRef>
          </c:val>
          <c:smooth val="0"/>
          <c:extLst>
            <c:ext xmlns:c16="http://schemas.microsoft.com/office/drawing/2014/chart" uri="{C3380CC4-5D6E-409C-BE32-E72D297353CC}">
              <c16:uniqueId val="{00000001-DCB9-4D2E-BEC5-C942DE3AA9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637.41999999999996</c:v>
                </c:pt>
                <c:pt idx="1">
                  <c:v>617.48</c:v>
                </c:pt>
                <c:pt idx="2">
                  <c:v>605.30999999999995</c:v>
                </c:pt>
                <c:pt idx="3">
                  <c:v>529.09</c:v>
                </c:pt>
                <c:pt idx="4">
                  <c:v>401.83</c:v>
                </c:pt>
              </c:numCache>
            </c:numRef>
          </c:val>
          <c:extLst>
            <c:ext xmlns:c16="http://schemas.microsoft.com/office/drawing/2014/chart" uri="{C3380CC4-5D6E-409C-BE32-E72D297353CC}">
              <c16:uniqueId val="{00000000-4154-4BFB-9BA6-FBEBD93696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585.55999999999995</c:v>
                </c:pt>
                <c:pt idx="1">
                  <c:v>565.62</c:v>
                </c:pt>
                <c:pt idx="2">
                  <c:v>544.61</c:v>
                </c:pt>
                <c:pt idx="3">
                  <c:v>525.07000000000005</c:v>
                </c:pt>
                <c:pt idx="4">
                  <c:v>499.16</c:v>
                </c:pt>
              </c:numCache>
            </c:numRef>
          </c:val>
          <c:smooth val="0"/>
          <c:extLst>
            <c:ext xmlns:c16="http://schemas.microsoft.com/office/drawing/2014/chart" uri="{C3380CC4-5D6E-409C-BE32-E72D297353CC}">
              <c16:uniqueId val="{00000001-4154-4BFB-9BA6-FBEBD93696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114.09</c:v>
                </c:pt>
                <c:pt idx="1">
                  <c:v>114.89</c:v>
                </c:pt>
                <c:pt idx="2">
                  <c:v>115.53</c:v>
                </c:pt>
                <c:pt idx="3">
                  <c:v>111.26</c:v>
                </c:pt>
                <c:pt idx="4">
                  <c:v>121.95</c:v>
                </c:pt>
              </c:numCache>
            </c:numRef>
          </c:val>
          <c:extLst>
            <c:ext xmlns:c16="http://schemas.microsoft.com/office/drawing/2014/chart" uri="{C3380CC4-5D6E-409C-BE32-E72D297353CC}">
              <c16:uniqueId val="{00000000-ECA2-4827-A4F9-A193961C77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101.62</c:v>
                </c:pt>
                <c:pt idx="1">
                  <c:v>102.36</c:v>
                </c:pt>
                <c:pt idx="2">
                  <c:v>103.76</c:v>
                </c:pt>
                <c:pt idx="3">
                  <c:v>103.57</c:v>
                </c:pt>
                <c:pt idx="4">
                  <c:v>104.04</c:v>
                </c:pt>
              </c:numCache>
            </c:numRef>
          </c:val>
          <c:smooth val="0"/>
          <c:extLst>
            <c:ext xmlns:c16="http://schemas.microsoft.com/office/drawing/2014/chart" uri="{C3380CC4-5D6E-409C-BE32-E72D297353CC}">
              <c16:uniqueId val="{00000001-ECA2-4827-A4F9-A193961C77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94.62</c:v>
                </c:pt>
                <c:pt idx="1">
                  <c:v>91.54</c:v>
                </c:pt>
                <c:pt idx="2">
                  <c:v>90.65</c:v>
                </c:pt>
                <c:pt idx="3">
                  <c:v>102.27</c:v>
                </c:pt>
                <c:pt idx="4">
                  <c:v>95.5</c:v>
                </c:pt>
              </c:numCache>
            </c:numRef>
          </c:val>
          <c:extLst>
            <c:ext xmlns:c16="http://schemas.microsoft.com/office/drawing/2014/chart" uri="{C3380CC4-5D6E-409C-BE32-E72D297353CC}">
              <c16:uniqueId val="{00000000-3293-4EFD-8A1C-F28EA16DC1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117.41</c:v>
                </c:pt>
                <c:pt idx="1">
                  <c:v>114.01</c:v>
                </c:pt>
                <c:pt idx="2">
                  <c:v>111.18</c:v>
                </c:pt>
                <c:pt idx="3">
                  <c:v>111.78</c:v>
                </c:pt>
                <c:pt idx="4">
                  <c:v>112.75</c:v>
                </c:pt>
              </c:numCache>
            </c:numRef>
          </c:val>
          <c:smooth val="0"/>
          <c:extLst>
            <c:ext xmlns:c16="http://schemas.microsoft.com/office/drawing/2014/chart" uri="{C3380CC4-5D6E-409C-BE32-E72D297353CC}">
              <c16:uniqueId val="{00000001-3293-4EFD-8A1C-F28EA16DC1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神奈川県　海老名市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Ab</v>
      </c>
      <c r="X8" s="64"/>
      <c r="Y8" s="64"/>
      <c r="Z8" s="64"/>
      <c r="AA8" s="64"/>
      <c r="AB8" s="64"/>
      <c r="AC8" s="64"/>
      <c r="AD8" s="65" t="str">
        <f>データ!$M$6</f>
        <v>非設置</v>
      </c>
      <c r="AE8" s="65"/>
      <c r="AF8" s="65"/>
      <c r="AG8" s="65"/>
      <c r="AH8" s="65"/>
      <c r="AI8" s="65"/>
      <c r="AJ8" s="65"/>
      <c r="AK8" s="3"/>
      <c r="AL8" s="45">
        <f>データ!S6</f>
        <v>139604</v>
      </c>
      <c r="AM8" s="45"/>
      <c r="AN8" s="45"/>
      <c r="AO8" s="45"/>
      <c r="AP8" s="45"/>
      <c r="AQ8" s="45"/>
      <c r="AR8" s="45"/>
      <c r="AS8" s="45"/>
      <c r="AT8" s="44">
        <f>データ!T6</f>
        <v>26.59</v>
      </c>
      <c r="AU8" s="44"/>
      <c r="AV8" s="44"/>
      <c r="AW8" s="44"/>
      <c r="AX8" s="44"/>
      <c r="AY8" s="44"/>
      <c r="AZ8" s="44"/>
      <c r="BA8" s="44"/>
      <c r="BB8" s="44">
        <f>データ!U6</f>
        <v>5250.24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71.75</v>
      </c>
      <c r="J10" s="44"/>
      <c r="K10" s="44"/>
      <c r="L10" s="44"/>
      <c r="M10" s="44"/>
      <c r="N10" s="44"/>
      <c r="O10" s="44"/>
      <c r="P10" s="44">
        <f>データ!P6</f>
        <v>96.46</v>
      </c>
      <c r="Q10" s="44"/>
      <c r="R10" s="44"/>
      <c r="S10" s="44"/>
      <c r="T10" s="44"/>
      <c r="U10" s="44"/>
      <c r="V10" s="44"/>
      <c r="W10" s="44">
        <f>データ!Q6</f>
        <v>87.98</v>
      </c>
      <c r="X10" s="44"/>
      <c r="Y10" s="44"/>
      <c r="Z10" s="44"/>
      <c r="AA10" s="44"/>
      <c r="AB10" s="44"/>
      <c r="AC10" s="44"/>
      <c r="AD10" s="45">
        <f>データ!R6</f>
        <v>1973</v>
      </c>
      <c r="AE10" s="45"/>
      <c r="AF10" s="45"/>
      <c r="AG10" s="45"/>
      <c r="AH10" s="45"/>
      <c r="AI10" s="45"/>
      <c r="AJ10" s="45"/>
      <c r="AK10" s="2"/>
      <c r="AL10" s="45">
        <f>データ!V6</f>
        <v>134977</v>
      </c>
      <c r="AM10" s="45"/>
      <c r="AN10" s="45"/>
      <c r="AO10" s="45"/>
      <c r="AP10" s="45"/>
      <c r="AQ10" s="45"/>
      <c r="AR10" s="45"/>
      <c r="AS10" s="45"/>
      <c r="AT10" s="44">
        <f>データ!W6</f>
        <v>13.59</v>
      </c>
      <c r="AU10" s="44"/>
      <c r="AV10" s="44"/>
      <c r="AW10" s="44"/>
      <c r="AX10" s="44"/>
      <c r="AY10" s="44"/>
      <c r="AZ10" s="44"/>
      <c r="BA10" s="44"/>
      <c r="BB10" s="44">
        <f>データ!X6</f>
        <v>9932.08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sDUFZ8y8D2hpJrntGa+bUvcwld4r7BOkxGT1DY85o/EBcTA6Pur4c2izNP55kJOkuslw1XBsZRO6wCKuhqfLw==" saltValue="z4fRS6sFJlxdwGNinFF2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142158</v>
      </c>
      <c r="D6" s="19">
        <f t="shared" si="3"/>
        <v>46</v>
      </c>
      <c r="E6" s="19">
        <f t="shared" si="3"/>
        <v>17</v>
      </c>
      <c r="F6" s="19">
        <f t="shared" si="3"/>
        <v>1</v>
      </c>
      <c r="G6" s="19">
        <f t="shared" si="3"/>
        <v>0</v>
      </c>
      <c r="H6" s="19" t="str">
        <f t="shared" si="3"/>
        <v>神奈川県　海老名市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71.75</v>
      </c>
      <c r="P6" s="20">
        <f t="shared" si="3"/>
        <v>96.46</v>
      </c>
      <c r="Q6" s="20">
        <f t="shared" si="3"/>
        <v>87.98</v>
      </c>
      <c r="R6" s="20">
        <f t="shared" si="3"/>
        <v>1973</v>
      </c>
      <c r="S6" s="20">
        <f t="shared" si="3"/>
        <v>139604</v>
      </c>
      <c r="T6" s="20">
        <f t="shared" si="3"/>
        <v>26.59</v>
      </c>
      <c r="U6" s="20">
        <f t="shared" si="3"/>
        <v>5250.24</v>
      </c>
      <c r="V6" s="20">
        <f t="shared" si="3"/>
        <v>134977</v>
      </c>
      <c r="W6" s="20">
        <f t="shared" si="3"/>
        <v>13.59</v>
      </c>
      <c r="X6" s="20">
        <f t="shared" si="3"/>
        <v>9932.08</v>
      </c>
      <c r="Y6" s="21">
        <f>IF(Y7="",NA(),Y7)</f>
        <v>109.7</v>
      </c>
      <c r="Z6" s="21">
        <f t="shared" ref="Z6:AH6" si="4">IF(Z7="",NA(),Z7)</f>
        <v>109.99</v>
      </c>
      <c r="AA6" s="21">
        <f t="shared" si="4"/>
        <v>110.27</v>
      </c>
      <c r="AB6" s="21">
        <f t="shared" si="4"/>
        <v>108.69</v>
      </c>
      <c r="AC6" s="21">
        <f t="shared" si="4"/>
        <v>114.12</v>
      </c>
      <c r="AD6" s="21">
        <f t="shared" si="4"/>
        <v>106.31</v>
      </c>
      <c r="AE6" s="21">
        <f t="shared" si="4"/>
        <v>107.05</v>
      </c>
      <c r="AF6" s="21">
        <f t="shared" si="4"/>
        <v>106.43</v>
      </c>
      <c r="AG6" s="21">
        <f t="shared" si="4"/>
        <v>106.81</v>
      </c>
      <c r="AH6" s="21">
        <f t="shared" si="4"/>
        <v>106.99</v>
      </c>
      <c r="AI6" s="20" t="str">
        <f>IF(AI7="","",IF(AI7="-","【-】","【"&amp;SUBSTITUTE(TEXT(AI7,"#,##0.00"),"-","△")&amp;"】"))</f>
        <v>【105.91】</v>
      </c>
      <c r="AJ6" s="20">
        <f>IF(AJ7="",NA(),AJ7)</f>
        <v>0</v>
      </c>
      <c r="AK6" s="20">
        <f t="shared" ref="AK6:AS6" si="5">IF(AK7="",NA(),AK7)</f>
        <v>0</v>
      </c>
      <c r="AL6" s="20">
        <f t="shared" si="5"/>
        <v>0</v>
      </c>
      <c r="AM6" s="20">
        <f t="shared" si="5"/>
        <v>0</v>
      </c>
      <c r="AN6" s="20">
        <f t="shared" si="5"/>
        <v>0</v>
      </c>
      <c r="AO6" s="21">
        <f t="shared" si="5"/>
        <v>0.05</v>
      </c>
      <c r="AP6" s="20">
        <f t="shared" si="5"/>
        <v>0</v>
      </c>
      <c r="AQ6" s="20">
        <f t="shared" si="5"/>
        <v>0</v>
      </c>
      <c r="AR6" s="20">
        <f t="shared" si="5"/>
        <v>0</v>
      </c>
      <c r="AS6" s="20">
        <f t="shared" si="5"/>
        <v>0</v>
      </c>
      <c r="AT6" s="20" t="str">
        <f>IF(AT7="","",IF(AT7="-","【-】","【"&amp;SUBSTITUTE(TEXT(AT7,"#,##0.00"),"-","△")&amp;"】"))</f>
        <v>【3.03】</v>
      </c>
      <c r="AU6" s="21">
        <f>IF(AU7="",NA(),AU7)</f>
        <v>63.29</v>
      </c>
      <c r="AV6" s="21">
        <f t="shared" ref="AV6:BD6" si="6">IF(AV7="",NA(),AV7)</f>
        <v>66.069999999999993</v>
      </c>
      <c r="AW6" s="21">
        <f t="shared" si="6"/>
        <v>63.05</v>
      </c>
      <c r="AX6" s="21">
        <f t="shared" si="6"/>
        <v>53.61</v>
      </c>
      <c r="AY6" s="21">
        <f t="shared" si="6"/>
        <v>87.72</v>
      </c>
      <c r="AZ6" s="21">
        <f t="shared" si="6"/>
        <v>88.1</v>
      </c>
      <c r="BA6" s="21">
        <f t="shared" si="6"/>
        <v>84.84</v>
      </c>
      <c r="BB6" s="21">
        <f t="shared" si="6"/>
        <v>88.42</v>
      </c>
      <c r="BC6" s="21">
        <f t="shared" si="6"/>
        <v>93.63</v>
      </c>
      <c r="BD6" s="21">
        <f t="shared" si="6"/>
        <v>100.41</v>
      </c>
      <c r="BE6" s="20" t="str">
        <f>IF(BE7="","",IF(BE7="-","【-】","【"&amp;SUBSTITUTE(TEXT(BE7,"#,##0.00"),"-","△")&amp;"】"))</f>
        <v>【78.43】</v>
      </c>
      <c r="BF6" s="21">
        <f>IF(BF7="",NA(),BF7)</f>
        <v>637.41999999999996</v>
      </c>
      <c r="BG6" s="21">
        <f t="shared" ref="BG6:BO6" si="7">IF(BG7="",NA(),BG7)</f>
        <v>617.48</v>
      </c>
      <c r="BH6" s="21">
        <f t="shared" si="7"/>
        <v>605.30999999999995</v>
      </c>
      <c r="BI6" s="21">
        <f t="shared" si="7"/>
        <v>529.09</v>
      </c>
      <c r="BJ6" s="21">
        <f t="shared" si="7"/>
        <v>401.83</v>
      </c>
      <c r="BK6" s="21">
        <f t="shared" si="7"/>
        <v>585.55999999999995</v>
      </c>
      <c r="BL6" s="21">
        <f t="shared" si="7"/>
        <v>565.62</v>
      </c>
      <c r="BM6" s="21">
        <f t="shared" si="7"/>
        <v>544.61</v>
      </c>
      <c r="BN6" s="21">
        <f t="shared" si="7"/>
        <v>525.07000000000005</v>
      </c>
      <c r="BO6" s="21">
        <f t="shared" si="7"/>
        <v>499.16</v>
      </c>
      <c r="BP6" s="20" t="str">
        <f>IF(BP7="","",IF(BP7="-","【-】","【"&amp;SUBSTITUTE(TEXT(BP7,"#,##0.00"),"-","△")&amp;"】"))</f>
        <v>【630.82】</v>
      </c>
      <c r="BQ6" s="21">
        <f>IF(BQ7="",NA(),BQ7)</f>
        <v>114.09</v>
      </c>
      <c r="BR6" s="21">
        <f t="shared" ref="BR6:BZ6" si="8">IF(BR7="",NA(),BR7)</f>
        <v>114.89</v>
      </c>
      <c r="BS6" s="21">
        <f t="shared" si="8"/>
        <v>115.53</v>
      </c>
      <c r="BT6" s="21">
        <f t="shared" si="8"/>
        <v>111.26</v>
      </c>
      <c r="BU6" s="21">
        <f t="shared" si="8"/>
        <v>121.95</v>
      </c>
      <c r="BV6" s="21">
        <f t="shared" si="8"/>
        <v>101.62</v>
      </c>
      <c r="BW6" s="21">
        <f t="shared" si="8"/>
        <v>102.36</v>
      </c>
      <c r="BX6" s="21">
        <f t="shared" si="8"/>
        <v>103.76</v>
      </c>
      <c r="BY6" s="21">
        <f t="shared" si="8"/>
        <v>103.57</v>
      </c>
      <c r="BZ6" s="21">
        <f t="shared" si="8"/>
        <v>104.04</v>
      </c>
      <c r="CA6" s="20" t="str">
        <f>IF(CA7="","",IF(CA7="-","【-】","【"&amp;SUBSTITUTE(TEXT(CA7,"#,##0.00"),"-","△")&amp;"】"))</f>
        <v>【97.81】</v>
      </c>
      <c r="CB6" s="21">
        <f>IF(CB7="",NA(),CB7)</f>
        <v>94.62</v>
      </c>
      <c r="CC6" s="21">
        <f t="shared" ref="CC6:CK6" si="9">IF(CC7="",NA(),CC7)</f>
        <v>91.54</v>
      </c>
      <c r="CD6" s="21">
        <f t="shared" si="9"/>
        <v>90.65</v>
      </c>
      <c r="CE6" s="21">
        <f t="shared" si="9"/>
        <v>102.27</v>
      </c>
      <c r="CF6" s="21">
        <f t="shared" si="9"/>
        <v>95.5</v>
      </c>
      <c r="CG6" s="21">
        <f t="shared" si="9"/>
        <v>117.41</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67.37</v>
      </c>
      <c r="CS6" s="21">
        <f t="shared" si="10"/>
        <v>67.709999999999994</v>
      </c>
      <c r="CT6" s="21">
        <f t="shared" si="10"/>
        <v>67.13</v>
      </c>
      <c r="CU6" s="21">
        <f t="shared" si="10"/>
        <v>66.819999999999993</v>
      </c>
      <c r="CV6" s="21">
        <f t="shared" si="10"/>
        <v>65.98</v>
      </c>
      <c r="CW6" s="20" t="str">
        <f>IF(CW7="","",IF(CW7="-","【-】","【"&amp;SUBSTITUTE(TEXT(CW7,"#,##0.00"),"-","△")&amp;"】"))</f>
        <v>【58.94】</v>
      </c>
      <c r="CX6" s="21">
        <f>IF(CX7="",NA(),CX7)</f>
        <v>98.25</v>
      </c>
      <c r="CY6" s="21">
        <f t="shared" ref="CY6:DG6" si="11">IF(CY7="",NA(),CY7)</f>
        <v>98.31</v>
      </c>
      <c r="CZ6" s="21">
        <f t="shared" si="11"/>
        <v>98.36</v>
      </c>
      <c r="DA6" s="21">
        <f t="shared" si="11"/>
        <v>98.41</v>
      </c>
      <c r="DB6" s="21">
        <f t="shared" si="11"/>
        <v>98.44</v>
      </c>
      <c r="DC6" s="21">
        <f t="shared" si="11"/>
        <v>97</v>
      </c>
      <c r="DD6" s="21">
        <f t="shared" si="11"/>
        <v>97.24</v>
      </c>
      <c r="DE6" s="21">
        <f t="shared" si="11"/>
        <v>97.79</v>
      </c>
      <c r="DF6" s="21">
        <f t="shared" si="11"/>
        <v>97.75</v>
      </c>
      <c r="DG6" s="21">
        <f t="shared" si="11"/>
        <v>97.83</v>
      </c>
      <c r="DH6" s="20" t="str">
        <f>IF(DH7="","",IF(DH7="-","【-】","【"&amp;SUBSTITUTE(TEXT(DH7,"#,##0.00"),"-","△")&amp;"】"))</f>
        <v>【95.91】</v>
      </c>
      <c r="DI6" s="21">
        <f>IF(DI7="",NA(),DI7)</f>
        <v>10.119999999999999</v>
      </c>
      <c r="DJ6" s="21">
        <f t="shared" ref="DJ6:DR6" si="12">IF(DJ7="",NA(),DJ7)</f>
        <v>13.19</v>
      </c>
      <c r="DK6" s="21">
        <f t="shared" si="12"/>
        <v>16.170000000000002</v>
      </c>
      <c r="DL6" s="21">
        <f t="shared" si="12"/>
        <v>19.07</v>
      </c>
      <c r="DM6" s="21">
        <f t="shared" si="12"/>
        <v>22.14</v>
      </c>
      <c r="DN6" s="21">
        <f t="shared" si="12"/>
        <v>30.6</v>
      </c>
      <c r="DO6" s="21">
        <f t="shared" si="12"/>
        <v>27.39</v>
      </c>
      <c r="DP6" s="21">
        <f t="shared" si="12"/>
        <v>30.42</v>
      </c>
      <c r="DQ6" s="21">
        <f t="shared" si="12"/>
        <v>32.96</v>
      </c>
      <c r="DR6" s="21">
        <f t="shared" si="12"/>
        <v>34.909999999999997</v>
      </c>
      <c r="DS6" s="20" t="str">
        <f>IF(DS7="","",IF(DS7="-","【-】","【"&amp;SUBSTITUTE(TEXT(DS7,"#,##0.00"),"-","△")&amp;"】"))</f>
        <v>【41.09】</v>
      </c>
      <c r="DT6" s="20">
        <f>IF(DT7="",NA(),DT7)</f>
        <v>0</v>
      </c>
      <c r="DU6" s="20">
        <f t="shared" ref="DU6:EC6" si="13">IF(DU7="",NA(),DU7)</f>
        <v>0</v>
      </c>
      <c r="DV6" s="20">
        <f t="shared" si="13"/>
        <v>0</v>
      </c>
      <c r="DW6" s="20">
        <f t="shared" si="13"/>
        <v>0</v>
      </c>
      <c r="DX6" s="21">
        <f t="shared" si="13"/>
        <v>12.08</v>
      </c>
      <c r="DY6" s="21">
        <f t="shared" si="13"/>
        <v>5.0199999999999996</v>
      </c>
      <c r="DZ6" s="21">
        <f t="shared" si="13"/>
        <v>5.86</v>
      </c>
      <c r="EA6" s="21">
        <f t="shared" si="13"/>
        <v>6.66</v>
      </c>
      <c r="EB6" s="21">
        <f t="shared" si="13"/>
        <v>8.49</v>
      </c>
      <c r="EC6" s="21">
        <f t="shared" si="13"/>
        <v>10.08</v>
      </c>
      <c r="ED6" s="20" t="str">
        <f>IF(ED7="","",IF(ED7="-","【-】","【"&amp;SUBSTITUTE(TEXT(ED7,"#,##0.00"),"-","△")&amp;"】"))</f>
        <v>【8.68】</v>
      </c>
      <c r="EE6" s="20">
        <f>IF(EE7="",NA(),EE7)</f>
        <v>0</v>
      </c>
      <c r="EF6" s="20">
        <f t="shared" ref="EF6:EN6" si="14">IF(EF7="",NA(),EF7)</f>
        <v>0</v>
      </c>
      <c r="EG6" s="20">
        <f t="shared" si="14"/>
        <v>0</v>
      </c>
      <c r="EH6" s="20">
        <f t="shared" si="14"/>
        <v>0</v>
      </c>
      <c r="EI6" s="20">
        <f t="shared" si="14"/>
        <v>0</v>
      </c>
      <c r="EJ6" s="21">
        <f t="shared" si="14"/>
        <v>0.19</v>
      </c>
      <c r="EK6" s="21">
        <f t="shared" si="14"/>
        <v>0.19</v>
      </c>
      <c r="EL6" s="21">
        <f t="shared" si="14"/>
        <v>0.14000000000000001</v>
      </c>
      <c r="EM6" s="21">
        <f t="shared" si="14"/>
        <v>0.15</v>
      </c>
      <c r="EN6" s="21">
        <f t="shared" si="14"/>
        <v>0.12</v>
      </c>
      <c r="EO6" s="20" t="str">
        <f>IF(EO7="","",IF(EO7="-","【-】","【"&amp;SUBSTITUTE(TEXT(EO7,"#,##0.00"),"-","△")&amp;"】"))</f>
        <v>【0.22】</v>
      </c>
    </row>
    <row r="7" spans="1:148" s="22" customFormat="1" x14ac:dyDescent="0.15">
      <c r="A7" s="14"/>
      <c r="B7" s="23">
        <v>2023</v>
      </c>
      <c r="C7" s="23">
        <v>142158</v>
      </c>
      <c r="D7" s="23">
        <v>46</v>
      </c>
      <c r="E7" s="23">
        <v>17</v>
      </c>
      <c r="F7" s="23">
        <v>1</v>
      </c>
      <c r="G7" s="23">
        <v>0</v>
      </c>
      <c r="H7" s="23" t="s">
        <v>96</v>
      </c>
      <c r="I7" s="23" t="s">
        <v>97</v>
      </c>
      <c r="J7" s="23" t="s">
        <v>98</v>
      </c>
      <c r="K7" s="23" t="s">
        <v>99</v>
      </c>
      <c r="L7" s="23" t="s">
        <v>100</v>
      </c>
      <c r="M7" s="23" t="s">
        <v>101</v>
      </c>
      <c r="N7" s="24" t="s">
        <v>102</v>
      </c>
      <c r="O7" s="24">
        <v>71.75</v>
      </c>
      <c r="P7" s="24">
        <v>96.46</v>
      </c>
      <c r="Q7" s="24">
        <v>87.98</v>
      </c>
      <c r="R7" s="24">
        <v>1973</v>
      </c>
      <c r="S7" s="24">
        <v>139604</v>
      </c>
      <c r="T7" s="24">
        <v>26.59</v>
      </c>
      <c r="U7" s="24">
        <v>5250.24</v>
      </c>
      <c r="V7" s="24">
        <v>134977</v>
      </c>
      <c r="W7" s="24">
        <v>13.59</v>
      </c>
      <c r="X7" s="24">
        <v>9932.08</v>
      </c>
      <c r="Y7" s="24">
        <v>109.7</v>
      </c>
      <c r="Z7" s="24">
        <v>109.99</v>
      </c>
      <c r="AA7" s="24">
        <v>110.27</v>
      </c>
      <c r="AB7" s="24">
        <v>108.69</v>
      </c>
      <c r="AC7" s="24">
        <v>114.12</v>
      </c>
      <c r="AD7" s="24">
        <v>106.31</v>
      </c>
      <c r="AE7" s="24">
        <v>107.05</v>
      </c>
      <c r="AF7" s="24">
        <v>106.43</v>
      </c>
      <c r="AG7" s="24">
        <v>106.81</v>
      </c>
      <c r="AH7" s="24">
        <v>106.99</v>
      </c>
      <c r="AI7" s="24">
        <v>105.91</v>
      </c>
      <c r="AJ7" s="24">
        <v>0</v>
      </c>
      <c r="AK7" s="24">
        <v>0</v>
      </c>
      <c r="AL7" s="24">
        <v>0</v>
      </c>
      <c r="AM7" s="24">
        <v>0</v>
      </c>
      <c r="AN7" s="24">
        <v>0</v>
      </c>
      <c r="AO7" s="24">
        <v>0.05</v>
      </c>
      <c r="AP7" s="24">
        <v>0</v>
      </c>
      <c r="AQ7" s="24">
        <v>0</v>
      </c>
      <c r="AR7" s="24">
        <v>0</v>
      </c>
      <c r="AS7" s="24">
        <v>0</v>
      </c>
      <c r="AT7" s="24">
        <v>3.03</v>
      </c>
      <c r="AU7" s="24">
        <v>63.29</v>
      </c>
      <c r="AV7" s="24">
        <v>66.069999999999993</v>
      </c>
      <c r="AW7" s="24">
        <v>63.05</v>
      </c>
      <c r="AX7" s="24">
        <v>53.61</v>
      </c>
      <c r="AY7" s="24">
        <v>87.72</v>
      </c>
      <c r="AZ7" s="24">
        <v>88.1</v>
      </c>
      <c r="BA7" s="24">
        <v>84.84</v>
      </c>
      <c r="BB7" s="24">
        <v>88.42</v>
      </c>
      <c r="BC7" s="24">
        <v>93.63</v>
      </c>
      <c r="BD7" s="24">
        <v>100.41</v>
      </c>
      <c r="BE7" s="24">
        <v>78.430000000000007</v>
      </c>
      <c r="BF7" s="24">
        <v>637.41999999999996</v>
      </c>
      <c r="BG7" s="24">
        <v>617.48</v>
      </c>
      <c r="BH7" s="24">
        <v>605.30999999999995</v>
      </c>
      <c r="BI7" s="24">
        <v>529.09</v>
      </c>
      <c r="BJ7" s="24">
        <v>401.83</v>
      </c>
      <c r="BK7" s="24">
        <v>585.55999999999995</v>
      </c>
      <c r="BL7" s="24">
        <v>565.62</v>
      </c>
      <c r="BM7" s="24">
        <v>544.61</v>
      </c>
      <c r="BN7" s="24">
        <v>525.07000000000005</v>
      </c>
      <c r="BO7" s="24">
        <v>499.16</v>
      </c>
      <c r="BP7" s="24">
        <v>630.82000000000005</v>
      </c>
      <c r="BQ7" s="24">
        <v>114.09</v>
      </c>
      <c r="BR7" s="24">
        <v>114.89</v>
      </c>
      <c r="BS7" s="24">
        <v>115.53</v>
      </c>
      <c r="BT7" s="24">
        <v>111.26</v>
      </c>
      <c r="BU7" s="24">
        <v>121.95</v>
      </c>
      <c r="BV7" s="24">
        <v>101.62</v>
      </c>
      <c r="BW7" s="24">
        <v>102.36</v>
      </c>
      <c r="BX7" s="24">
        <v>103.76</v>
      </c>
      <c r="BY7" s="24">
        <v>103.57</v>
      </c>
      <c r="BZ7" s="24">
        <v>104.04</v>
      </c>
      <c r="CA7" s="24">
        <v>97.81</v>
      </c>
      <c r="CB7" s="24">
        <v>94.62</v>
      </c>
      <c r="CC7" s="24">
        <v>91.54</v>
      </c>
      <c r="CD7" s="24">
        <v>90.65</v>
      </c>
      <c r="CE7" s="24">
        <v>102.27</v>
      </c>
      <c r="CF7" s="24">
        <v>95.5</v>
      </c>
      <c r="CG7" s="24">
        <v>117.41</v>
      </c>
      <c r="CH7" s="24">
        <v>114.01</v>
      </c>
      <c r="CI7" s="24">
        <v>111.18</v>
      </c>
      <c r="CJ7" s="24">
        <v>111.78</v>
      </c>
      <c r="CK7" s="24">
        <v>112.75</v>
      </c>
      <c r="CL7" s="24">
        <v>138.75</v>
      </c>
      <c r="CM7" s="24" t="s">
        <v>102</v>
      </c>
      <c r="CN7" s="24" t="s">
        <v>102</v>
      </c>
      <c r="CO7" s="24" t="s">
        <v>102</v>
      </c>
      <c r="CP7" s="24" t="s">
        <v>102</v>
      </c>
      <c r="CQ7" s="24" t="s">
        <v>102</v>
      </c>
      <c r="CR7" s="24">
        <v>67.37</v>
      </c>
      <c r="CS7" s="24">
        <v>67.709999999999994</v>
      </c>
      <c r="CT7" s="24">
        <v>67.13</v>
      </c>
      <c r="CU7" s="24">
        <v>66.819999999999993</v>
      </c>
      <c r="CV7" s="24">
        <v>65.98</v>
      </c>
      <c r="CW7" s="24">
        <v>58.94</v>
      </c>
      <c r="CX7" s="24">
        <v>98.25</v>
      </c>
      <c r="CY7" s="24">
        <v>98.31</v>
      </c>
      <c r="CZ7" s="24">
        <v>98.36</v>
      </c>
      <c r="DA7" s="24">
        <v>98.41</v>
      </c>
      <c r="DB7" s="24">
        <v>98.44</v>
      </c>
      <c r="DC7" s="24">
        <v>97</v>
      </c>
      <c r="DD7" s="24">
        <v>97.24</v>
      </c>
      <c r="DE7" s="24">
        <v>97.79</v>
      </c>
      <c r="DF7" s="24">
        <v>97.75</v>
      </c>
      <c r="DG7" s="24">
        <v>97.83</v>
      </c>
      <c r="DH7" s="24">
        <v>95.91</v>
      </c>
      <c r="DI7" s="24">
        <v>10.119999999999999</v>
      </c>
      <c r="DJ7" s="24">
        <v>13.19</v>
      </c>
      <c r="DK7" s="24">
        <v>16.170000000000002</v>
      </c>
      <c r="DL7" s="24">
        <v>19.07</v>
      </c>
      <c r="DM7" s="24">
        <v>22.14</v>
      </c>
      <c r="DN7" s="24">
        <v>30.6</v>
      </c>
      <c r="DO7" s="24">
        <v>27.39</v>
      </c>
      <c r="DP7" s="24">
        <v>30.42</v>
      </c>
      <c r="DQ7" s="24">
        <v>32.96</v>
      </c>
      <c r="DR7" s="24">
        <v>34.909999999999997</v>
      </c>
      <c r="DS7" s="24">
        <v>41.09</v>
      </c>
      <c r="DT7" s="24">
        <v>0</v>
      </c>
      <c r="DU7" s="24">
        <v>0</v>
      </c>
      <c r="DV7" s="24">
        <v>0</v>
      </c>
      <c r="DW7" s="24">
        <v>0</v>
      </c>
      <c r="DX7" s="24">
        <v>12.08</v>
      </c>
      <c r="DY7" s="24">
        <v>5.0199999999999996</v>
      </c>
      <c r="DZ7" s="24">
        <v>5.86</v>
      </c>
      <c r="EA7" s="24">
        <v>6.66</v>
      </c>
      <c r="EB7" s="24">
        <v>8.49</v>
      </c>
      <c r="EC7" s="24">
        <v>10.08</v>
      </c>
      <c r="ED7" s="24">
        <v>8.68</v>
      </c>
      <c r="EE7" s="24">
        <v>0</v>
      </c>
      <c r="EF7" s="24">
        <v>0</v>
      </c>
      <c r="EG7" s="24">
        <v>0</v>
      </c>
      <c r="EH7" s="24">
        <v>0</v>
      </c>
      <c r="EI7" s="24">
        <v>0</v>
      </c>
      <c r="EJ7" s="24">
        <v>0.19</v>
      </c>
      <c r="EK7" s="24">
        <v>0.19</v>
      </c>
      <c r="EL7" s="24">
        <v>0.14000000000000001</v>
      </c>
      <c r="EM7" s="24">
        <v>0.15</v>
      </c>
      <c r="EN7" s="24">
        <v>0.12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海老名市</cp:lastModifiedBy>
  <cp:lastPrinted>2025-03-03T00:46:30Z</cp:lastPrinted>
  <dcterms:created xsi:type="dcterms:W3CDTF">2025-01-24T07:01:02Z</dcterms:created>
  <dcterms:modified xsi:type="dcterms:W3CDTF">2025-03-03T00:47:10Z</dcterms:modified>
  <cp:category/>
</cp:coreProperties>
</file>