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00" activeTab="0"/>
  </bookViews>
  <sheets>
    <sheet name="町丁字別人口構成比" sheetId="1" r:id="rId1"/>
  </sheets>
  <definedNames>
    <definedName name="_xlnm.Print_Area" localSheetId="0">'町丁字別人口構成比'!$A$1:$AB$117</definedName>
    <definedName name="_xlnm.Print_Titles" localSheetId="0">'町丁字別人口構成比'!$1:$6</definedName>
  </definedNames>
  <calcPr fullCalcOnLoad="1"/>
</workbook>
</file>

<file path=xl/sharedStrings.xml><?xml version="1.0" encoding="utf-8"?>
<sst xmlns="http://schemas.openxmlformats.org/spreadsheetml/2006/main" count="153" uniqueCount="123">
  <si>
    <t>総人口</t>
  </si>
  <si>
    <t>１５歳未満</t>
  </si>
  <si>
    <t>１５歳～６４歳</t>
  </si>
  <si>
    <t>６５歳以上</t>
  </si>
  <si>
    <t>人口</t>
  </si>
  <si>
    <t>構成比</t>
  </si>
  <si>
    <t>男</t>
  </si>
  <si>
    <t>女</t>
  </si>
  <si>
    <t>計</t>
  </si>
  <si>
    <t>海老名市総計</t>
  </si>
  <si>
    <t>大谷</t>
  </si>
  <si>
    <t>大谷南一丁目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</si>
  <si>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</si>
  <si>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</si>
  <si>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</si>
  <si>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</si>
  <si>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</si>
  <si>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</si>
  <si>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</si>
  <si>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</si>
  <si>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</si>
  <si>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</si>
  <si>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</si>
  <si>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</si>
  <si>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</si>
  <si>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</si>
  <si>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中新田一丁目</t>
  </si>
  <si>
    <t>中新田二丁目</t>
  </si>
  <si>
    <t>中新田三丁目</t>
  </si>
  <si>
    <t>中新田四丁目</t>
  </si>
  <si>
    <t>中新田五丁目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</si>
  <si>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</si>
  <si>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</si>
  <si>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</si>
  <si>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</si>
  <si>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</si>
  <si>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</si>
  <si>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</si>
  <si>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</si>
  <si>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</si>
  <si>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</si>
  <si>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</si>
  <si>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</si>
  <si>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</si>
  <si>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</si>
  <si>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</si>
  <si>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</si>
  <si>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</si>
  <si>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</si>
  <si>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</si>
  <si>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</si>
  <si>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</si>
  <si>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</si>
  <si>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</si>
  <si>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</si>
  <si>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</si>
  <si>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</si>
  <si>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</si>
  <si>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</si>
  <si>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</si>
  <si>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</t>
  </si>
  <si>
    <t>中河内</t>
  </si>
  <si>
    <t>社家</t>
  </si>
  <si>
    <t>上河内</t>
  </si>
  <si>
    <t>本郷</t>
  </si>
  <si>
    <t>門沢橋一丁目</t>
  </si>
  <si>
    <t>門沢橋二丁目</t>
  </si>
  <si>
    <t>門沢橋三丁目</t>
  </si>
  <si>
    <t>門沢橋四丁目</t>
  </si>
  <si>
    <t>門沢橋五丁目</t>
  </si>
  <si>
    <t>門沢橋六丁目</t>
  </si>
  <si>
    <t>浜田町</t>
  </si>
  <si>
    <t>中央一丁目</t>
  </si>
  <si>
    <t>中央二丁目</t>
  </si>
  <si>
    <t>中央三丁目</t>
  </si>
  <si>
    <t>中央計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</si>
  <si>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</si>
  <si>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</si>
  <si>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</si>
  <si>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</si>
  <si>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</si>
  <si>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</si>
  <si>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</si>
  <si>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</si>
  <si>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</si>
  <si>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</si>
  <si>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</si>
  <si>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</si>
  <si>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</si>
  <si>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</si>
  <si>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</si>
  <si>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</si>
  <si>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</si>
  <si>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</si>
  <si>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今里一丁目</t>
  </si>
  <si>
    <t>今里二丁目</t>
  </si>
  <si>
    <t>今里三丁目</t>
  </si>
  <si>
    <t>上郷　計</t>
  </si>
  <si>
    <t>大谷　計</t>
  </si>
  <si>
    <t>国分寺台　計</t>
  </si>
  <si>
    <t>中新田　計</t>
  </si>
  <si>
    <t>下今泉　計</t>
  </si>
  <si>
    <t>上今泉　計</t>
  </si>
  <si>
    <t>今里　計</t>
  </si>
  <si>
    <t>東柏ケ谷　計</t>
  </si>
  <si>
    <t>望地　計</t>
  </si>
  <si>
    <t>門沢橋　計</t>
  </si>
  <si>
    <t>国分南　計</t>
  </si>
  <si>
    <t>国分北　計</t>
  </si>
  <si>
    <t>杉久保　計</t>
  </si>
  <si>
    <t>中野一丁目</t>
  </si>
  <si>
    <t>中野二丁目</t>
  </si>
  <si>
    <t>中野三丁目</t>
  </si>
  <si>
    <t>中野　計</t>
  </si>
  <si>
    <t>河原口一丁目</t>
  </si>
  <si>
    <t>河原口二丁目</t>
  </si>
  <si>
    <t>河原口三丁目</t>
  </si>
  <si>
    <t>河原口四丁目</t>
  </si>
  <si>
    <t>河原口五丁目</t>
  </si>
  <si>
    <t>河原口　計</t>
  </si>
  <si>
    <t>うち７５歳以上</t>
  </si>
  <si>
    <t>扇町</t>
  </si>
  <si>
    <t>海老名市町丁・字別人口構成比　（平成２９年１月１日現在）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</si>
</sst>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/>
      <top style="double"/>
      <bottom style="double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 style="hair"/>
      <bottom/>
    </border>
    <border>
      <left style="thin"/>
      <right/>
      <top style="thin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5" fillId="0" borderId="12" xfId="48" applyFont="1" applyBorder="1" applyAlignment="1">
      <alignment vertical="center" wrapText="1"/>
    </xf>
    <xf numFmtId="38" fontId="5" fillId="0" borderId="12" xfId="48" applyFont="1" applyBorder="1" applyAlignment="1">
      <alignment vertical="center"/>
    </xf>
    <xf numFmtId="10" fontId="5" fillId="0" borderId="12" xfId="42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13" xfId="48" applyFont="1" applyBorder="1" applyAlignment="1">
      <alignment vertical="center" wrapText="1"/>
    </xf>
    <xf numFmtId="38" fontId="5" fillId="0" borderId="14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10" fontId="5" fillId="0" borderId="13" xfId="42" applyNumberFormat="1" applyFont="1" applyBorder="1" applyAlignment="1">
      <alignment vertical="center"/>
    </xf>
    <xf numFmtId="10" fontId="5" fillId="0" borderId="14" xfId="42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8" fontId="5" fillId="0" borderId="15" xfId="48" applyFont="1" applyBorder="1" applyAlignment="1">
      <alignment vertical="center" wrapText="1"/>
    </xf>
    <xf numFmtId="38" fontId="5" fillId="0" borderId="15" xfId="48" applyFont="1" applyBorder="1" applyAlignment="1">
      <alignment vertical="center"/>
    </xf>
    <xf numFmtId="10" fontId="5" fillId="0" borderId="15" xfId="42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5" fillId="0" borderId="16" xfId="48" applyFont="1" applyBorder="1" applyAlignment="1">
      <alignment vertical="center" wrapText="1"/>
    </xf>
    <xf numFmtId="38" fontId="5" fillId="0" borderId="16" xfId="48" applyFont="1" applyBorder="1" applyAlignment="1">
      <alignment vertical="center"/>
    </xf>
    <xf numFmtId="10" fontId="5" fillId="0" borderId="16" xfId="42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38" fontId="5" fillId="0" borderId="18" xfId="48" applyFont="1" applyBorder="1" applyAlignment="1">
      <alignment vertical="center" wrapText="1"/>
    </xf>
    <xf numFmtId="38" fontId="5" fillId="0" borderId="18" xfId="48" applyFont="1" applyBorder="1" applyAlignment="1">
      <alignment vertical="center"/>
    </xf>
    <xf numFmtId="10" fontId="5" fillId="0" borderId="17" xfId="42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8" fontId="5" fillId="0" borderId="11" xfId="48" applyFont="1" applyBorder="1" applyAlignment="1">
      <alignment vertical="center" wrapText="1"/>
    </xf>
    <xf numFmtId="38" fontId="5" fillId="0" borderId="11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10" fontId="5" fillId="0" borderId="10" xfId="42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0" fontId="5" fillId="0" borderId="18" xfId="42" applyNumberFormat="1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0" borderId="17" xfId="48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19" xfId="48" applyFont="1" applyBorder="1" applyAlignment="1">
      <alignment vertical="center" wrapText="1"/>
    </xf>
    <xf numFmtId="38" fontId="5" fillId="0" borderId="19" xfId="48" applyFont="1" applyBorder="1" applyAlignment="1">
      <alignment vertical="center"/>
    </xf>
    <xf numFmtId="10" fontId="5" fillId="0" borderId="19" xfId="42" applyNumberFormat="1" applyFont="1" applyBorder="1" applyAlignment="1">
      <alignment vertical="center"/>
    </xf>
    <xf numFmtId="10" fontId="5" fillId="0" borderId="15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8" fontId="5" fillId="0" borderId="20" xfId="48" applyFont="1" applyBorder="1" applyAlignment="1">
      <alignment vertical="center" wrapText="1"/>
    </xf>
    <xf numFmtId="38" fontId="5" fillId="0" borderId="20" xfId="48" applyFont="1" applyBorder="1" applyAlignment="1">
      <alignment vertical="center"/>
    </xf>
    <xf numFmtId="10" fontId="5" fillId="0" borderId="20" xfId="42" applyNumberFormat="1" applyFont="1" applyBorder="1" applyAlignment="1">
      <alignment vertical="center"/>
    </xf>
    <xf numFmtId="38" fontId="5" fillId="0" borderId="17" xfId="48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0" fontId="5" fillId="0" borderId="11" xfId="42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8" fontId="5" fillId="0" borderId="25" xfId="48" applyFont="1" applyBorder="1" applyAlignment="1">
      <alignment vertical="center" wrapText="1"/>
    </xf>
    <xf numFmtId="38" fontId="5" fillId="0" borderId="25" xfId="48" applyFont="1" applyBorder="1" applyAlignment="1">
      <alignment vertical="center"/>
    </xf>
    <xf numFmtId="10" fontId="5" fillId="0" borderId="25" xfId="42" applyNumberFormat="1" applyFont="1" applyBorder="1" applyAlignment="1">
      <alignment vertical="center"/>
    </xf>
    <xf numFmtId="10" fontId="5" fillId="0" borderId="26" xfId="42" applyNumberFormat="1" applyFont="1" applyBorder="1" applyAlignment="1">
      <alignment vertical="center"/>
    </xf>
    <xf numFmtId="10" fontId="5" fillId="0" borderId="27" xfId="42" applyNumberFormat="1" applyFont="1" applyBorder="1" applyAlignment="1">
      <alignment vertical="center"/>
    </xf>
    <xf numFmtId="10" fontId="5" fillId="0" borderId="28" xfId="42" applyNumberFormat="1" applyFont="1" applyBorder="1" applyAlignment="1">
      <alignment vertical="center"/>
    </xf>
    <xf numFmtId="10" fontId="5" fillId="0" borderId="29" xfId="42" applyNumberFormat="1" applyFont="1" applyBorder="1" applyAlignment="1">
      <alignment vertical="center"/>
    </xf>
    <xf numFmtId="10" fontId="5" fillId="0" borderId="21" xfId="42" applyNumberFormat="1" applyFont="1" applyBorder="1" applyAlignment="1">
      <alignment vertical="center"/>
    </xf>
    <xf numFmtId="10" fontId="5" fillId="0" borderId="22" xfId="42" applyNumberFormat="1" applyFont="1" applyBorder="1" applyAlignment="1">
      <alignment vertical="center"/>
    </xf>
    <xf numFmtId="10" fontId="5" fillId="0" borderId="30" xfId="42" applyNumberFormat="1" applyFont="1" applyBorder="1" applyAlignment="1">
      <alignment vertical="center"/>
    </xf>
    <xf numFmtId="10" fontId="5" fillId="0" borderId="31" xfId="42" applyNumberFormat="1" applyFont="1" applyBorder="1" applyAlignment="1">
      <alignment vertical="center"/>
    </xf>
    <xf numFmtId="10" fontId="5" fillId="0" borderId="32" xfId="42" applyNumberFormat="1" applyFont="1" applyBorder="1" applyAlignment="1">
      <alignment vertical="center"/>
    </xf>
    <xf numFmtId="10" fontId="5" fillId="0" borderId="33" xfId="42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38" fontId="5" fillId="0" borderId="17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25" xfId="48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0" fontId="5" fillId="0" borderId="17" xfId="0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  <dxf>
      <fill>
        <patternFill>
          <bgColor rgb="FFFFC7CE"/>
        </patternFill>
      </fill>
    </dxf>
    <dxf>
      <fill>
        <patternFill>
          <bgColor theme="8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tabSelected="1" view="pageBreakPreview" zoomScale="75" zoomScaleNormal="50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:AB1"/>
    </sheetView>
  </sheetViews>
  <sheetFormatPr defaultColWidth="9.00390625" defaultRowHeight="13.5"/>
  <cols>
    <col min="1" max="1" width="19.50390625" style="0" customWidth="1"/>
    <col min="2" max="22" width="8.875" style="0" customWidth="1"/>
  </cols>
  <sheetData>
    <row r="1" spans="1:28" ht="30" customHeight="1">
      <c r="A1" s="82" t="s">
        <v>122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ht="18.75" customHeight="1">
      <c r="A2" s="1"/>
      <c r="B2" s="75" t="s">
        <v>0</v>
      </c>
      <c r="C2" s="76"/>
      <c r="D2" s="77"/>
      <c r="E2" s="75" t="s">
        <v>1</v>
      </c>
      <c r="F2" s="76"/>
      <c r="G2" s="76"/>
      <c r="H2" s="76"/>
      <c r="I2" s="76"/>
      <c r="J2" s="77"/>
      <c r="K2" s="75" t="s">
        <v>2</v>
      </c>
      <c r="L2" s="76"/>
      <c r="M2" s="76"/>
      <c r="N2" s="76"/>
      <c r="O2" s="76"/>
      <c r="P2" s="77"/>
      <c r="Q2" s="75" t="s">
        <v>3</v>
      </c>
      <c r="R2" s="76"/>
      <c r="S2" s="76"/>
      <c r="T2" s="76"/>
      <c r="U2" s="76"/>
      <c r="V2" s="76"/>
      <c r="W2" s="65"/>
      <c r="X2" s="65"/>
      <c r="Y2" s="65"/>
      <c r="Z2" s="65"/>
      <c r="AA2" s="65"/>
      <c r="AB2" s="66"/>
    </row>
    <row r="3" spans="1:28" ht="18.75" customHeight="1">
      <c r="A3" s="2"/>
      <c r="B3" s="83"/>
      <c r="C3" s="84"/>
      <c r="D3" s="85"/>
      <c r="E3" s="78"/>
      <c r="F3" s="79"/>
      <c r="G3" s="79"/>
      <c r="H3" s="79"/>
      <c r="I3" s="79"/>
      <c r="J3" s="80"/>
      <c r="K3" s="78"/>
      <c r="L3" s="79"/>
      <c r="M3" s="79"/>
      <c r="N3" s="79"/>
      <c r="O3" s="79"/>
      <c r="P3" s="80"/>
      <c r="Q3" s="46"/>
      <c r="R3" s="47"/>
      <c r="S3" s="47"/>
      <c r="T3" s="47"/>
      <c r="U3" s="47"/>
      <c r="V3" s="48"/>
      <c r="W3" s="72" t="s">
        <v>120</v>
      </c>
      <c r="X3" s="73"/>
      <c r="Y3" s="73"/>
      <c r="Z3" s="73"/>
      <c r="AA3" s="73"/>
      <c r="AB3" s="74"/>
    </row>
    <row r="4" spans="1:28" ht="18.75" customHeight="1">
      <c r="A4" s="2"/>
      <c r="B4" s="78"/>
      <c r="C4" s="79"/>
      <c r="D4" s="80"/>
      <c r="E4" s="72" t="s">
        <v>4</v>
      </c>
      <c r="F4" s="73"/>
      <c r="G4" s="74"/>
      <c r="H4" s="72" t="s">
        <v>5</v>
      </c>
      <c r="I4" s="73"/>
      <c r="J4" s="74"/>
      <c r="K4" s="72" t="s">
        <v>4</v>
      </c>
      <c r="L4" s="73"/>
      <c r="M4" s="74"/>
      <c r="N4" s="72" t="s">
        <v>5</v>
      </c>
      <c r="O4" s="73"/>
      <c r="P4" s="74"/>
      <c r="Q4" s="72" t="s">
        <v>4</v>
      </c>
      <c r="R4" s="73"/>
      <c r="S4" s="74"/>
      <c r="T4" s="72" t="s">
        <v>5</v>
      </c>
      <c r="U4" s="73"/>
      <c r="V4" s="73"/>
      <c r="W4" s="81" t="s">
        <v>4</v>
      </c>
      <c r="X4" s="81"/>
      <c r="Y4" s="81"/>
      <c r="Z4" s="81" t="s">
        <v>5</v>
      </c>
      <c r="AA4" s="81"/>
      <c r="AB4" s="81"/>
    </row>
    <row r="5" spans="1:28" ht="18.75" customHeight="1" thickBot="1">
      <c r="A5" s="2"/>
      <c r="B5" s="3" t="s">
        <v>6</v>
      </c>
      <c r="C5" s="3" t="s">
        <v>7</v>
      </c>
      <c r="D5" s="3" t="s">
        <v>8</v>
      </c>
      <c r="E5" s="3" t="s">
        <v>6</v>
      </c>
      <c r="F5" s="3" t="s">
        <v>7</v>
      </c>
      <c r="G5" s="3" t="s">
        <v>8</v>
      </c>
      <c r="H5" s="3" t="s">
        <v>6</v>
      </c>
      <c r="I5" s="3" t="s">
        <v>7</v>
      </c>
      <c r="J5" s="3" t="s">
        <v>8</v>
      </c>
      <c r="K5" s="3" t="s">
        <v>6</v>
      </c>
      <c r="L5" s="3" t="s">
        <v>7</v>
      </c>
      <c r="M5" s="3" t="s">
        <v>8</v>
      </c>
      <c r="N5" s="3" t="s">
        <v>6</v>
      </c>
      <c r="O5" s="3" t="s">
        <v>7</v>
      </c>
      <c r="P5" s="3" t="s">
        <v>8</v>
      </c>
      <c r="Q5" s="3" t="s">
        <v>6</v>
      </c>
      <c r="R5" s="3" t="s">
        <v>7</v>
      </c>
      <c r="S5" s="3" t="s">
        <v>8</v>
      </c>
      <c r="T5" s="3" t="s">
        <v>6</v>
      </c>
      <c r="U5" s="3" t="s">
        <v>7</v>
      </c>
      <c r="V5" s="45" t="s">
        <v>8</v>
      </c>
      <c r="W5" s="68" t="s">
        <v>6</v>
      </c>
      <c r="X5" s="68" t="s">
        <v>7</v>
      </c>
      <c r="Y5" s="68" t="s">
        <v>8</v>
      </c>
      <c r="Z5" s="68" t="s">
        <v>6</v>
      </c>
      <c r="AA5" s="68" t="s">
        <v>7</v>
      </c>
      <c r="AB5" s="68" t="s">
        <v>8</v>
      </c>
    </row>
    <row r="6" spans="1:28" s="7" customFormat="1" ht="29.25" customHeight="1" thickBot="1" thickTop="1">
      <c r="A6" s="70" t="s">
        <v>9</v>
      </c>
      <c r="B6" s="4">
        <f aca="true" t="shared" si="0" ref="B6:G6">B17+B23+B30+B31+B38+B44+B51+B59+B60+B67+B70+B71+B72+B76+B77+B81+B82+B83+B90+B91+B95+B100+B105+B116+B117</f>
        <v>66021</v>
      </c>
      <c r="C6" s="4">
        <f t="shared" si="0"/>
        <v>65040</v>
      </c>
      <c r="D6" s="5">
        <f t="shared" si="0"/>
        <v>131061</v>
      </c>
      <c r="E6" s="4">
        <f t="shared" si="0"/>
        <v>9186</v>
      </c>
      <c r="F6" s="4">
        <f t="shared" si="0"/>
        <v>8737</v>
      </c>
      <c r="G6" s="5">
        <f t="shared" si="0"/>
        <v>17923</v>
      </c>
      <c r="H6" s="6">
        <f aca="true" t="shared" si="1" ref="H6:H40">E6/B6</f>
        <v>0.13913754714409052</v>
      </c>
      <c r="I6" s="6">
        <f aca="true" t="shared" si="2" ref="I6:I40">F6/C6</f>
        <v>0.13433271832718327</v>
      </c>
      <c r="J6" s="6">
        <f aca="true" t="shared" si="3" ref="J6:J40">G6/D6</f>
        <v>0.13675311496173537</v>
      </c>
      <c r="K6" s="4">
        <f>K17+K23+K30+K31+K38+K44+K51+K59+K60+K67+K70+K71+K72+K76+K77+K81+K82+K83+K90+K91+K95+K100+K105+K116+K117</f>
        <v>42441</v>
      </c>
      <c r="L6" s="4">
        <f>L17+L23+L30+L31+L38+L44+L51+L59+L60+L67+L70+L71+L72+L76+L77+L81+L82+L83+L90+L91+L95+L100+L105+L116+L117</f>
        <v>39585</v>
      </c>
      <c r="M6" s="5">
        <f>M17+M23+M30+M31+M38+M44+M51+M59+M60+M67+M70+M71+M72+M76+M77+M81+M82+M83+M90+M91+M95+M100+M105+M116+M117</f>
        <v>82026</v>
      </c>
      <c r="N6" s="6">
        <f aca="true" t="shared" si="4" ref="N6:N40">K6/B6</f>
        <v>0.6428409142545554</v>
      </c>
      <c r="O6" s="6">
        <f aca="true" t="shared" si="5" ref="O6:O40">L6/C6</f>
        <v>0.6086254612546126</v>
      </c>
      <c r="P6" s="6">
        <f aca="true" t="shared" si="6" ref="P6:P40">M6/D6</f>
        <v>0.6258612401858676</v>
      </c>
      <c r="Q6" s="4">
        <f>Q17+Q23+Q30+Q31+Q38+Q44+Q51+Q59+Q60+Q67+Q70+Q71+Q72+Q76+Q77+Q81+Q82+Q83+Q90+Q91+Q95+Q100+Q105+Q116+Q117</f>
        <v>14394</v>
      </c>
      <c r="R6" s="4">
        <f>R17+R23+R30+R31+R38+R44+R51+R59+R60+R67+R70+R71+R72+R76+R77+R81+R82+R83+R90+R91+R95+R100+R105+R116+R117</f>
        <v>16718</v>
      </c>
      <c r="S6" s="5">
        <f>S17+S23+S30+S31+S38+S44+S51+S59+S60+S67+S70+S71+S72+S76+S77+S81+S82+S83+S90+S91+S95+S100+S105+S116+S117</f>
        <v>31112</v>
      </c>
      <c r="T6" s="6">
        <f aca="true" t="shared" si="7" ref="T6:T40">Q6/B6</f>
        <v>0.21802153860135412</v>
      </c>
      <c r="U6" s="6">
        <f aca="true" t="shared" si="8" ref="U6:U40">R6/C6</f>
        <v>0.25704182041820417</v>
      </c>
      <c r="V6" s="55">
        <f aca="true" t="shared" si="9" ref="V6:V40">S6/D6</f>
        <v>0.23738564485239697</v>
      </c>
      <c r="W6" s="4">
        <f>W17+W23+W30+W31+W38+W44+W51+W59+W60+W67+W70+W71+W72+W76+W77+W81+W82+W83+W90+W91+W95+W100+W105+W116+W117</f>
        <v>5838</v>
      </c>
      <c r="X6" s="4">
        <f>X17+X23+X30+X31+X38+X44+X51+X59+X60+X67+X70+X71+X72+X76+X77+X81+X82+X83+X90+X91+X95+X100+X105+X116+X117</f>
        <v>7442</v>
      </c>
      <c r="Y6" s="4">
        <f>Y17+Y23+Y30+Y31+Y38+Y44+Y51+Y59+Y60+Y67+Y70+Y71+Y72+Y76+Y77+Y81+Y82+Y83+Y90+Y91+Y95+Y100+Y105+Y116+Y117</f>
        <v>13280</v>
      </c>
      <c r="Z6" s="6">
        <f aca="true" t="shared" si="10" ref="Z6:AB7">W6/B6</f>
        <v>0.08842640977870678</v>
      </c>
      <c r="AA6" s="6">
        <f t="shared" si="10"/>
        <v>0.1144218942189422</v>
      </c>
      <c r="AB6" s="6">
        <f t="shared" si="10"/>
        <v>0.1013268630637642</v>
      </c>
    </row>
    <row r="7" spans="1:28" s="7" customFormat="1" ht="28.5" customHeight="1" thickTop="1">
      <c r="A7" s="8" t="s">
        <v>10</v>
      </c>
      <c r="B7" s="9">
        <f aca="true" t="shared" si="11" ref="B7:B16">E7+K7+Q7</f>
        <v>6</v>
      </c>
      <c r="C7" s="9">
        <f aca="true" t="shared" si="12" ref="C7:C16">F7+L7+R7</f>
        <v>6</v>
      </c>
      <c r="D7" s="10">
        <f aca="true" t="shared" si="13" ref="D7:D43">B7+C7</f>
        <v>12</v>
      </c>
      <c r="E7" s="8">
        <v>0</v>
      </c>
      <c r="F7" s="8">
        <v>0</v>
      </c>
      <c r="G7" s="11">
        <f aca="true" t="shared" si="14" ref="G7:G69">E7+F7</f>
        <v>0</v>
      </c>
      <c r="H7" s="12">
        <f t="shared" si="1"/>
        <v>0</v>
      </c>
      <c r="I7" s="12">
        <f t="shared" si="2"/>
        <v>0</v>
      </c>
      <c r="J7" s="13">
        <f t="shared" si="3"/>
        <v>0</v>
      </c>
      <c r="K7" s="8">
        <v>6</v>
      </c>
      <c r="L7" s="8">
        <v>4</v>
      </c>
      <c r="M7" s="11">
        <f aca="true" t="shared" si="15" ref="M7:M69">K7+L7</f>
        <v>10</v>
      </c>
      <c r="N7" s="12">
        <f t="shared" si="4"/>
        <v>1</v>
      </c>
      <c r="O7" s="12">
        <f t="shared" si="5"/>
        <v>0.6666666666666666</v>
      </c>
      <c r="P7" s="12">
        <f t="shared" si="6"/>
        <v>0.8333333333333334</v>
      </c>
      <c r="Q7" s="11">
        <v>0</v>
      </c>
      <c r="R7" s="11">
        <v>2</v>
      </c>
      <c r="S7" s="11">
        <f aca="true" t="shared" si="16" ref="S7:S69">Q7+R7</f>
        <v>2</v>
      </c>
      <c r="T7" s="12">
        <f t="shared" si="7"/>
        <v>0</v>
      </c>
      <c r="U7" s="12">
        <f t="shared" si="8"/>
        <v>0.3333333333333333</v>
      </c>
      <c r="V7" s="13">
        <f t="shared" si="9"/>
        <v>0.16666666666666666</v>
      </c>
      <c r="W7" s="8">
        <v>0</v>
      </c>
      <c r="X7" s="8">
        <v>1</v>
      </c>
      <c r="Y7" s="8">
        <f aca="true" t="shared" si="17" ref="Y7:Y70">W7+X7</f>
        <v>1</v>
      </c>
      <c r="Z7" s="12">
        <f t="shared" si="10"/>
        <v>0</v>
      </c>
      <c r="AA7" s="12">
        <f t="shared" si="10"/>
        <v>0.16666666666666666</v>
      </c>
      <c r="AB7" s="12">
        <f t="shared" si="10"/>
        <v>0.08333333333333333</v>
      </c>
    </row>
    <row r="8" spans="1:28" s="7" customFormat="1" ht="28.5" customHeight="1">
      <c r="A8" s="14" t="s">
        <v>11</v>
      </c>
      <c r="B8" s="15">
        <f t="shared" si="11"/>
        <v>20</v>
      </c>
      <c r="C8" s="15">
        <f t="shared" si="12"/>
        <v>26</v>
      </c>
      <c r="D8" s="16">
        <f t="shared" si="13"/>
        <v>46</v>
      </c>
      <c r="E8" s="16">
        <v>0</v>
      </c>
      <c r="F8" s="16">
        <v>1</v>
      </c>
      <c r="G8" s="16">
        <f t="shared" si="14"/>
        <v>1</v>
      </c>
      <c r="H8" s="17">
        <f t="shared" si="1"/>
        <v>0</v>
      </c>
      <c r="I8" s="17">
        <f t="shared" si="2"/>
        <v>0.038461538461538464</v>
      </c>
      <c r="J8" s="17">
        <f t="shared" si="3"/>
        <v>0.021739130434782608</v>
      </c>
      <c r="K8" s="16">
        <v>13</v>
      </c>
      <c r="L8" s="16">
        <v>13</v>
      </c>
      <c r="M8" s="16">
        <f t="shared" si="15"/>
        <v>26</v>
      </c>
      <c r="N8" s="17">
        <f t="shared" si="4"/>
        <v>0.65</v>
      </c>
      <c r="O8" s="17">
        <f t="shared" si="5"/>
        <v>0.5</v>
      </c>
      <c r="P8" s="17">
        <f t="shared" si="6"/>
        <v>0.5652173913043478</v>
      </c>
      <c r="Q8" s="16">
        <v>7</v>
      </c>
      <c r="R8" s="16">
        <v>12</v>
      </c>
      <c r="S8" s="16">
        <f t="shared" si="16"/>
        <v>19</v>
      </c>
      <c r="T8" s="17">
        <f t="shared" si="7"/>
        <v>0.35</v>
      </c>
      <c r="U8" s="17">
        <f t="shared" si="8"/>
        <v>0.46153846153846156</v>
      </c>
      <c r="V8" s="56">
        <f t="shared" si="9"/>
        <v>0.41304347826086957</v>
      </c>
      <c r="W8" s="14">
        <v>3</v>
      </c>
      <c r="X8" s="14">
        <v>5</v>
      </c>
      <c r="Y8" s="14">
        <f t="shared" si="17"/>
        <v>8</v>
      </c>
      <c r="Z8" s="17">
        <f aca="true" t="shared" si="18" ref="Z8:Z71">W8/B8</f>
        <v>0.15</v>
      </c>
      <c r="AA8" s="17">
        <f aca="true" t="shared" si="19" ref="AA8:AA71">X8/C8</f>
        <v>0.19230769230769232</v>
      </c>
      <c r="AB8" s="17">
        <f aca="true" t="shared" si="20" ref="AB8:AB71">Y8/D8</f>
        <v>0.17391304347826086</v>
      </c>
    </row>
    <row r="9" spans="1:28" s="7" customFormat="1" ht="28.5" customHeight="1">
      <c r="A9" s="14" t="s">
        <v>12</v>
      </c>
      <c r="B9" s="15">
        <f t="shared" si="11"/>
        <v>331</v>
      </c>
      <c r="C9" s="15">
        <f t="shared" si="12"/>
        <v>338</v>
      </c>
      <c r="D9" s="16">
        <f t="shared" si="13"/>
        <v>669</v>
      </c>
      <c r="E9" s="16">
        <v>44</v>
      </c>
      <c r="F9" s="16">
        <v>42</v>
      </c>
      <c r="G9" s="16">
        <f t="shared" si="14"/>
        <v>86</v>
      </c>
      <c r="H9" s="17">
        <f t="shared" si="1"/>
        <v>0.13293051359516617</v>
      </c>
      <c r="I9" s="17">
        <f t="shared" si="2"/>
        <v>0.1242603550295858</v>
      </c>
      <c r="J9" s="17">
        <f t="shared" si="3"/>
        <v>0.12855007473841554</v>
      </c>
      <c r="K9" s="16">
        <v>211</v>
      </c>
      <c r="L9" s="16">
        <v>200</v>
      </c>
      <c r="M9" s="16">
        <f t="shared" si="15"/>
        <v>411</v>
      </c>
      <c r="N9" s="17">
        <f t="shared" si="4"/>
        <v>0.6374622356495468</v>
      </c>
      <c r="O9" s="17">
        <f t="shared" si="5"/>
        <v>0.591715976331361</v>
      </c>
      <c r="P9" s="17">
        <f t="shared" si="6"/>
        <v>0.6143497757847534</v>
      </c>
      <c r="Q9" s="16">
        <v>76</v>
      </c>
      <c r="R9" s="16">
        <v>96</v>
      </c>
      <c r="S9" s="16">
        <f t="shared" si="16"/>
        <v>172</v>
      </c>
      <c r="T9" s="17">
        <f t="shared" si="7"/>
        <v>0.229607250755287</v>
      </c>
      <c r="U9" s="17">
        <f t="shared" si="8"/>
        <v>0.28402366863905326</v>
      </c>
      <c r="V9" s="56">
        <f t="shared" si="9"/>
        <v>0.2571001494768311</v>
      </c>
      <c r="W9" s="14">
        <v>40</v>
      </c>
      <c r="X9" s="14">
        <v>33</v>
      </c>
      <c r="Y9" s="14">
        <f t="shared" si="17"/>
        <v>73</v>
      </c>
      <c r="Z9" s="17">
        <f t="shared" si="18"/>
        <v>0.12084592145015106</v>
      </c>
      <c r="AA9" s="17">
        <f t="shared" si="19"/>
        <v>0.09763313609467456</v>
      </c>
      <c r="AB9" s="17">
        <f t="shared" si="20"/>
        <v>0.10911808669656203</v>
      </c>
    </row>
    <row r="10" spans="1:28" s="7" customFormat="1" ht="28.5" customHeight="1">
      <c r="A10" s="14" t="s">
        <v>13</v>
      </c>
      <c r="B10" s="15">
        <f t="shared" si="11"/>
        <v>674</v>
      </c>
      <c r="C10" s="15">
        <f t="shared" si="12"/>
        <v>699</v>
      </c>
      <c r="D10" s="16">
        <f t="shared" si="13"/>
        <v>1373</v>
      </c>
      <c r="E10" s="16">
        <v>77</v>
      </c>
      <c r="F10" s="16">
        <v>88</v>
      </c>
      <c r="G10" s="16">
        <f t="shared" si="14"/>
        <v>165</v>
      </c>
      <c r="H10" s="17">
        <f t="shared" si="1"/>
        <v>0.1142433234421365</v>
      </c>
      <c r="I10" s="17">
        <f t="shared" si="2"/>
        <v>0.12589413447782546</v>
      </c>
      <c r="J10" s="17">
        <f t="shared" si="3"/>
        <v>0.12017479970866715</v>
      </c>
      <c r="K10" s="16">
        <v>397</v>
      </c>
      <c r="L10" s="16">
        <v>407</v>
      </c>
      <c r="M10" s="16">
        <f t="shared" si="15"/>
        <v>804</v>
      </c>
      <c r="N10" s="17">
        <f t="shared" si="4"/>
        <v>0.5890207715133531</v>
      </c>
      <c r="O10" s="17">
        <f t="shared" si="5"/>
        <v>0.5822603719599427</v>
      </c>
      <c r="P10" s="17">
        <f t="shared" si="6"/>
        <v>0.58557902403496</v>
      </c>
      <c r="Q10" s="16">
        <v>200</v>
      </c>
      <c r="R10" s="16">
        <v>204</v>
      </c>
      <c r="S10" s="16">
        <f t="shared" si="16"/>
        <v>404</v>
      </c>
      <c r="T10" s="17">
        <f t="shared" si="7"/>
        <v>0.29673590504451036</v>
      </c>
      <c r="U10" s="17">
        <f t="shared" si="8"/>
        <v>0.2918454935622318</v>
      </c>
      <c r="V10" s="56">
        <f t="shared" si="9"/>
        <v>0.2942461762563729</v>
      </c>
      <c r="W10" s="14">
        <v>86</v>
      </c>
      <c r="X10" s="14">
        <v>75</v>
      </c>
      <c r="Y10" s="14">
        <f t="shared" si="17"/>
        <v>161</v>
      </c>
      <c r="Z10" s="17">
        <f t="shared" si="18"/>
        <v>0.12759643916913946</v>
      </c>
      <c r="AA10" s="17">
        <f t="shared" si="19"/>
        <v>0.1072961373390558</v>
      </c>
      <c r="AB10" s="17">
        <f t="shared" si="20"/>
        <v>0.11726147123088128</v>
      </c>
    </row>
    <row r="11" spans="1:28" s="7" customFormat="1" ht="28.5" customHeight="1">
      <c r="A11" s="14" t="s">
        <v>14</v>
      </c>
      <c r="B11" s="15">
        <f t="shared" si="11"/>
        <v>637</v>
      </c>
      <c r="C11" s="15">
        <f t="shared" si="12"/>
        <v>608</v>
      </c>
      <c r="D11" s="16">
        <f t="shared" si="13"/>
        <v>1245</v>
      </c>
      <c r="E11" s="16">
        <v>102</v>
      </c>
      <c r="F11" s="16">
        <v>97</v>
      </c>
      <c r="G11" s="16">
        <f t="shared" si="14"/>
        <v>199</v>
      </c>
      <c r="H11" s="17">
        <f t="shared" si="1"/>
        <v>0.16012558869701726</v>
      </c>
      <c r="I11" s="17">
        <f t="shared" si="2"/>
        <v>0.15953947368421054</v>
      </c>
      <c r="J11" s="17">
        <f t="shared" si="3"/>
        <v>0.1598393574297189</v>
      </c>
      <c r="K11" s="16">
        <v>426</v>
      </c>
      <c r="L11" s="16">
        <v>386</v>
      </c>
      <c r="M11" s="16">
        <f t="shared" si="15"/>
        <v>812</v>
      </c>
      <c r="N11" s="17">
        <f t="shared" si="4"/>
        <v>0.6687598116169545</v>
      </c>
      <c r="O11" s="17">
        <f t="shared" si="5"/>
        <v>0.6348684210526315</v>
      </c>
      <c r="P11" s="17">
        <f t="shared" si="6"/>
        <v>0.6522088353413654</v>
      </c>
      <c r="Q11" s="16">
        <v>109</v>
      </c>
      <c r="R11" s="16">
        <v>125</v>
      </c>
      <c r="S11" s="16">
        <f t="shared" si="16"/>
        <v>234</v>
      </c>
      <c r="T11" s="17">
        <f t="shared" si="7"/>
        <v>0.17111459968602827</v>
      </c>
      <c r="U11" s="17">
        <f t="shared" si="8"/>
        <v>0.20559210526315788</v>
      </c>
      <c r="V11" s="56">
        <f t="shared" si="9"/>
        <v>0.18795180722891566</v>
      </c>
      <c r="W11" s="14">
        <v>34</v>
      </c>
      <c r="X11" s="14">
        <v>52</v>
      </c>
      <c r="Y11" s="14">
        <f t="shared" si="17"/>
        <v>86</v>
      </c>
      <c r="Z11" s="17">
        <f t="shared" si="18"/>
        <v>0.05337519623233909</v>
      </c>
      <c r="AA11" s="17">
        <f t="shared" si="19"/>
        <v>0.08552631578947369</v>
      </c>
      <c r="AB11" s="17">
        <f t="shared" si="20"/>
        <v>0.06907630522088354</v>
      </c>
    </row>
    <row r="12" spans="1:28" s="7" customFormat="1" ht="28.5" customHeight="1">
      <c r="A12" s="14" t="s">
        <v>15</v>
      </c>
      <c r="B12" s="15">
        <f t="shared" si="11"/>
        <v>36</v>
      </c>
      <c r="C12" s="15">
        <f t="shared" si="12"/>
        <v>35</v>
      </c>
      <c r="D12" s="16">
        <f t="shared" si="13"/>
        <v>71</v>
      </c>
      <c r="E12" s="16">
        <v>6</v>
      </c>
      <c r="F12" s="16">
        <v>5</v>
      </c>
      <c r="G12" s="16">
        <f t="shared" si="14"/>
        <v>11</v>
      </c>
      <c r="H12" s="17">
        <f t="shared" si="1"/>
        <v>0.16666666666666666</v>
      </c>
      <c r="I12" s="17">
        <f t="shared" si="2"/>
        <v>0.14285714285714285</v>
      </c>
      <c r="J12" s="17">
        <f t="shared" si="3"/>
        <v>0.15492957746478872</v>
      </c>
      <c r="K12" s="16">
        <v>21</v>
      </c>
      <c r="L12" s="16">
        <v>20</v>
      </c>
      <c r="M12" s="16">
        <f t="shared" si="15"/>
        <v>41</v>
      </c>
      <c r="N12" s="17">
        <f t="shared" si="4"/>
        <v>0.5833333333333334</v>
      </c>
      <c r="O12" s="17">
        <f t="shared" si="5"/>
        <v>0.5714285714285714</v>
      </c>
      <c r="P12" s="17">
        <f t="shared" si="6"/>
        <v>0.5774647887323944</v>
      </c>
      <c r="Q12" s="16">
        <v>9</v>
      </c>
      <c r="R12" s="16">
        <v>10</v>
      </c>
      <c r="S12" s="16">
        <f t="shared" si="16"/>
        <v>19</v>
      </c>
      <c r="T12" s="17">
        <f t="shared" si="7"/>
        <v>0.25</v>
      </c>
      <c r="U12" s="17">
        <f t="shared" si="8"/>
        <v>0.2857142857142857</v>
      </c>
      <c r="V12" s="56">
        <f t="shared" si="9"/>
        <v>0.2676056338028169</v>
      </c>
      <c r="W12" s="14">
        <v>5</v>
      </c>
      <c r="X12" s="14">
        <v>4</v>
      </c>
      <c r="Y12" s="14">
        <f t="shared" si="17"/>
        <v>9</v>
      </c>
      <c r="Z12" s="17">
        <f t="shared" si="18"/>
        <v>0.1388888888888889</v>
      </c>
      <c r="AA12" s="17">
        <f t="shared" si="19"/>
        <v>0.11428571428571428</v>
      </c>
      <c r="AB12" s="17">
        <f t="shared" si="20"/>
        <v>0.1267605633802817</v>
      </c>
    </row>
    <row r="13" spans="1:28" s="7" customFormat="1" ht="28.5" customHeight="1">
      <c r="A13" s="14" t="s">
        <v>16</v>
      </c>
      <c r="B13" s="15">
        <f t="shared" si="11"/>
        <v>519</v>
      </c>
      <c r="C13" s="15">
        <f t="shared" si="12"/>
        <v>538</v>
      </c>
      <c r="D13" s="16">
        <f t="shared" si="13"/>
        <v>1057</v>
      </c>
      <c r="E13" s="16">
        <v>60</v>
      </c>
      <c r="F13" s="16">
        <v>54</v>
      </c>
      <c r="G13" s="16">
        <f t="shared" si="14"/>
        <v>114</v>
      </c>
      <c r="H13" s="17">
        <f t="shared" si="1"/>
        <v>0.11560693641618497</v>
      </c>
      <c r="I13" s="17">
        <f t="shared" si="2"/>
        <v>0.10037174721189591</v>
      </c>
      <c r="J13" s="17">
        <f t="shared" si="3"/>
        <v>0.10785241248817408</v>
      </c>
      <c r="K13" s="16">
        <v>310</v>
      </c>
      <c r="L13" s="16">
        <v>320</v>
      </c>
      <c r="M13" s="16">
        <f t="shared" si="15"/>
        <v>630</v>
      </c>
      <c r="N13" s="17">
        <f t="shared" si="4"/>
        <v>0.5973025048169557</v>
      </c>
      <c r="O13" s="17">
        <f t="shared" si="5"/>
        <v>0.5947955390334573</v>
      </c>
      <c r="P13" s="17">
        <f t="shared" si="6"/>
        <v>0.5960264900662252</v>
      </c>
      <c r="Q13" s="16">
        <v>149</v>
      </c>
      <c r="R13" s="16">
        <v>164</v>
      </c>
      <c r="S13" s="16">
        <f t="shared" si="16"/>
        <v>313</v>
      </c>
      <c r="T13" s="17">
        <f t="shared" si="7"/>
        <v>0.28709055876685935</v>
      </c>
      <c r="U13" s="17">
        <f t="shared" si="8"/>
        <v>0.3048327137546468</v>
      </c>
      <c r="V13" s="56">
        <f t="shared" si="9"/>
        <v>0.2961210974456008</v>
      </c>
      <c r="W13" s="14">
        <v>47</v>
      </c>
      <c r="X13" s="14">
        <v>49</v>
      </c>
      <c r="Y13" s="14">
        <f t="shared" si="17"/>
        <v>96</v>
      </c>
      <c r="Z13" s="17">
        <f t="shared" si="18"/>
        <v>0.0905587668593449</v>
      </c>
      <c r="AA13" s="17">
        <f t="shared" si="19"/>
        <v>0.09107806691449814</v>
      </c>
      <c r="AB13" s="17">
        <f t="shared" si="20"/>
        <v>0.09082308420056764</v>
      </c>
    </row>
    <row r="14" spans="1:28" s="7" customFormat="1" ht="28.5" customHeight="1">
      <c r="A14" s="14" t="s">
        <v>17</v>
      </c>
      <c r="B14" s="15">
        <f t="shared" si="11"/>
        <v>781</v>
      </c>
      <c r="C14" s="15">
        <f t="shared" si="12"/>
        <v>701</v>
      </c>
      <c r="D14" s="16">
        <f t="shared" si="13"/>
        <v>1482</v>
      </c>
      <c r="E14" s="16">
        <v>130</v>
      </c>
      <c r="F14" s="16">
        <v>89</v>
      </c>
      <c r="G14" s="16">
        <f t="shared" si="14"/>
        <v>219</v>
      </c>
      <c r="H14" s="17">
        <f t="shared" si="1"/>
        <v>0.16645326504481434</v>
      </c>
      <c r="I14" s="17">
        <f t="shared" si="2"/>
        <v>0.12696148359486448</v>
      </c>
      <c r="J14" s="17">
        <f t="shared" si="3"/>
        <v>0.14777327935222673</v>
      </c>
      <c r="K14" s="16">
        <v>520</v>
      </c>
      <c r="L14" s="16">
        <v>468</v>
      </c>
      <c r="M14" s="16">
        <f t="shared" si="15"/>
        <v>988</v>
      </c>
      <c r="N14" s="17">
        <f t="shared" si="4"/>
        <v>0.6658130601792573</v>
      </c>
      <c r="O14" s="17">
        <f t="shared" si="5"/>
        <v>0.6676176890156919</v>
      </c>
      <c r="P14" s="17">
        <f t="shared" si="6"/>
        <v>0.6666666666666666</v>
      </c>
      <c r="Q14" s="16">
        <v>131</v>
      </c>
      <c r="R14" s="16">
        <v>144</v>
      </c>
      <c r="S14" s="16">
        <f t="shared" si="16"/>
        <v>275</v>
      </c>
      <c r="T14" s="17">
        <f t="shared" si="7"/>
        <v>0.1677336747759283</v>
      </c>
      <c r="U14" s="17">
        <f t="shared" si="8"/>
        <v>0.20542082738944364</v>
      </c>
      <c r="V14" s="56">
        <f t="shared" si="9"/>
        <v>0.18556005398110662</v>
      </c>
      <c r="W14" s="14">
        <v>43</v>
      </c>
      <c r="X14" s="14">
        <v>49</v>
      </c>
      <c r="Y14" s="14">
        <f t="shared" si="17"/>
        <v>92</v>
      </c>
      <c r="Z14" s="17">
        <f t="shared" si="18"/>
        <v>0.05505761843790013</v>
      </c>
      <c r="AA14" s="17">
        <f t="shared" si="19"/>
        <v>0.06990014265335236</v>
      </c>
      <c r="AB14" s="17">
        <f t="shared" si="20"/>
        <v>0.0620782726045884</v>
      </c>
    </row>
    <row r="15" spans="1:28" s="7" customFormat="1" ht="28.5" customHeight="1">
      <c r="A15" s="14" t="s">
        <v>18</v>
      </c>
      <c r="B15" s="15">
        <f t="shared" si="11"/>
        <v>986</v>
      </c>
      <c r="C15" s="15">
        <f t="shared" si="12"/>
        <v>951</v>
      </c>
      <c r="D15" s="16">
        <f t="shared" si="13"/>
        <v>1937</v>
      </c>
      <c r="E15" s="16">
        <v>135</v>
      </c>
      <c r="F15" s="16">
        <v>125</v>
      </c>
      <c r="G15" s="16">
        <f t="shared" si="14"/>
        <v>260</v>
      </c>
      <c r="H15" s="17">
        <f t="shared" si="1"/>
        <v>0.13691683569979715</v>
      </c>
      <c r="I15" s="17">
        <f t="shared" si="2"/>
        <v>0.13144058885383805</v>
      </c>
      <c r="J15" s="17">
        <f t="shared" si="3"/>
        <v>0.1342281879194631</v>
      </c>
      <c r="K15" s="16">
        <v>675</v>
      </c>
      <c r="L15" s="16">
        <v>626</v>
      </c>
      <c r="M15" s="16">
        <f t="shared" si="15"/>
        <v>1301</v>
      </c>
      <c r="N15" s="17">
        <f t="shared" si="4"/>
        <v>0.6845841784989858</v>
      </c>
      <c r="O15" s="17">
        <f t="shared" si="5"/>
        <v>0.658254468980021</v>
      </c>
      <c r="P15" s="17">
        <f t="shared" si="6"/>
        <v>0.6716572018585442</v>
      </c>
      <c r="Q15" s="16">
        <v>176</v>
      </c>
      <c r="R15" s="16">
        <v>200</v>
      </c>
      <c r="S15" s="16">
        <f t="shared" si="16"/>
        <v>376</v>
      </c>
      <c r="T15" s="17">
        <f t="shared" si="7"/>
        <v>0.17849898580121704</v>
      </c>
      <c r="U15" s="17">
        <f t="shared" si="8"/>
        <v>0.2103049421661409</v>
      </c>
      <c r="V15" s="56">
        <f t="shared" si="9"/>
        <v>0.19411461022199278</v>
      </c>
      <c r="W15" s="14">
        <v>62</v>
      </c>
      <c r="X15" s="14">
        <v>72</v>
      </c>
      <c r="Y15" s="14">
        <f t="shared" si="17"/>
        <v>134</v>
      </c>
      <c r="Z15" s="17">
        <f t="shared" si="18"/>
        <v>0.06288032454361055</v>
      </c>
      <c r="AA15" s="17">
        <f t="shared" si="19"/>
        <v>0.07570977917981073</v>
      </c>
      <c r="AB15" s="17">
        <f t="shared" si="20"/>
        <v>0.06917914300464637</v>
      </c>
    </row>
    <row r="16" spans="1:28" s="7" customFormat="1" ht="28.5" customHeight="1">
      <c r="A16" s="18" t="s">
        <v>19</v>
      </c>
      <c r="B16" s="19">
        <f t="shared" si="11"/>
        <v>706</v>
      </c>
      <c r="C16" s="19">
        <f t="shared" si="12"/>
        <v>734</v>
      </c>
      <c r="D16" s="20">
        <f t="shared" si="13"/>
        <v>1440</v>
      </c>
      <c r="E16" s="20">
        <v>114</v>
      </c>
      <c r="F16" s="20">
        <v>128</v>
      </c>
      <c r="G16" s="20">
        <f t="shared" si="14"/>
        <v>242</v>
      </c>
      <c r="H16" s="21">
        <f t="shared" si="1"/>
        <v>0.16147308781869688</v>
      </c>
      <c r="I16" s="21">
        <f t="shared" si="2"/>
        <v>0.17438692098092642</v>
      </c>
      <c r="J16" s="21">
        <f t="shared" si="3"/>
        <v>0.16805555555555557</v>
      </c>
      <c r="K16" s="20">
        <v>452</v>
      </c>
      <c r="L16" s="20">
        <v>451</v>
      </c>
      <c r="M16" s="20">
        <f t="shared" si="15"/>
        <v>903</v>
      </c>
      <c r="N16" s="21">
        <f t="shared" si="4"/>
        <v>0.6402266288951841</v>
      </c>
      <c r="O16" s="21">
        <f t="shared" si="5"/>
        <v>0.614441416893733</v>
      </c>
      <c r="P16" s="21">
        <f t="shared" si="6"/>
        <v>0.6270833333333333</v>
      </c>
      <c r="Q16" s="20">
        <v>140</v>
      </c>
      <c r="R16" s="20">
        <v>155</v>
      </c>
      <c r="S16" s="20">
        <f t="shared" si="16"/>
        <v>295</v>
      </c>
      <c r="T16" s="21">
        <f t="shared" si="7"/>
        <v>0.19830028328611898</v>
      </c>
      <c r="U16" s="21">
        <f t="shared" si="8"/>
        <v>0.2111716621253406</v>
      </c>
      <c r="V16" s="57">
        <f t="shared" si="9"/>
        <v>0.2048611111111111</v>
      </c>
      <c r="W16" s="35">
        <v>55</v>
      </c>
      <c r="X16" s="35">
        <v>68</v>
      </c>
      <c r="Y16" s="35">
        <f t="shared" si="17"/>
        <v>123</v>
      </c>
      <c r="Z16" s="38">
        <f t="shared" si="18"/>
        <v>0.07790368271954674</v>
      </c>
      <c r="AA16" s="38">
        <f t="shared" si="19"/>
        <v>0.09264305177111716</v>
      </c>
      <c r="AB16" s="38">
        <f t="shared" si="20"/>
        <v>0.08541666666666667</v>
      </c>
    </row>
    <row r="17" spans="1:28" s="7" customFormat="1" ht="28.5" customHeight="1">
      <c r="A17" s="22" t="s">
        <v>98</v>
      </c>
      <c r="B17" s="23">
        <f>B7+B8+B9+B10+B11+B12+B13+B14+B15+B16</f>
        <v>4696</v>
      </c>
      <c r="C17" s="23">
        <f>C7+C8+C9+C10+C11+C12+C13+C14+C15+C16</f>
        <v>4636</v>
      </c>
      <c r="D17" s="24">
        <f t="shared" si="13"/>
        <v>9332</v>
      </c>
      <c r="E17" s="23">
        <f>E7+E8+E9+E10+E11+E12+E13+E14+E15+E16</f>
        <v>668</v>
      </c>
      <c r="F17" s="23">
        <f>F7+F8+F9+F10+F11+F12+F13+F14+F15+F16</f>
        <v>629</v>
      </c>
      <c r="G17" s="24">
        <f t="shared" si="14"/>
        <v>1297</v>
      </c>
      <c r="H17" s="25">
        <f t="shared" si="1"/>
        <v>0.14224872231686542</v>
      </c>
      <c r="I17" s="25">
        <f t="shared" si="2"/>
        <v>0.13567730802415875</v>
      </c>
      <c r="J17" s="25">
        <f t="shared" si="3"/>
        <v>0.13898414059151307</v>
      </c>
      <c r="K17" s="23">
        <f>K7+K8+K9+K10+K11+K12+K13+K14+K15+K16</f>
        <v>3031</v>
      </c>
      <c r="L17" s="23">
        <f>L7+L8+L9+L10+L11+L12+L13+L14+L15+L16</f>
        <v>2895</v>
      </c>
      <c r="M17" s="24">
        <f t="shared" si="15"/>
        <v>5926</v>
      </c>
      <c r="N17" s="25">
        <f t="shared" si="4"/>
        <v>0.645442930153322</v>
      </c>
      <c r="O17" s="25">
        <f t="shared" si="5"/>
        <v>0.6244607420189818</v>
      </c>
      <c r="P17" s="25">
        <f t="shared" si="6"/>
        <v>0.6350192884697814</v>
      </c>
      <c r="Q17" s="23">
        <f>Q7+Q8+Q9+Q10+Q11+Q12+Q13+Q14+Q15+Q16</f>
        <v>997</v>
      </c>
      <c r="R17" s="23">
        <f>R7+R8+R9+R10+R11+R12+R13+R14+R15+R16</f>
        <v>1112</v>
      </c>
      <c r="S17" s="24">
        <f t="shared" si="16"/>
        <v>2109</v>
      </c>
      <c r="T17" s="25">
        <f t="shared" si="7"/>
        <v>0.21230834752981262</v>
      </c>
      <c r="U17" s="25">
        <f t="shared" si="8"/>
        <v>0.23986194995685936</v>
      </c>
      <c r="V17" s="58">
        <f t="shared" si="9"/>
        <v>0.22599657093870554</v>
      </c>
      <c r="W17" s="22">
        <f>W7+W8+W9+W10+W11+W12+W13+W14+W15+W16</f>
        <v>375</v>
      </c>
      <c r="X17" s="22">
        <f>X7+X8+X9+X10+X11+X12+X13+X14+X15+X16</f>
        <v>408</v>
      </c>
      <c r="Y17" s="22">
        <f t="shared" si="17"/>
        <v>783</v>
      </c>
      <c r="Z17" s="25">
        <f t="shared" si="18"/>
        <v>0.07985519591141398</v>
      </c>
      <c r="AA17" s="25">
        <f t="shared" si="19"/>
        <v>0.08800690250215704</v>
      </c>
      <c r="AB17" s="25">
        <f t="shared" si="20"/>
        <v>0.08390484354907844</v>
      </c>
    </row>
    <row r="18" spans="1:28" s="7" customFormat="1" ht="28.5" customHeight="1">
      <c r="A18" s="26" t="s">
        <v>20</v>
      </c>
      <c r="B18" s="27">
        <f aca="true" t="shared" si="21" ref="B18:C22">E18+K18+Q18</f>
        <v>759</v>
      </c>
      <c r="C18" s="27">
        <f t="shared" si="21"/>
        <v>846</v>
      </c>
      <c r="D18" s="28">
        <f t="shared" si="13"/>
        <v>1605</v>
      </c>
      <c r="E18" s="29">
        <v>83</v>
      </c>
      <c r="F18" s="29">
        <v>84</v>
      </c>
      <c r="G18" s="28">
        <f t="shared" si="14"/>
        <v>167</v>
      </c>
      <c r="H18" s="30">
        <f t="shared" si="1"/>
        <v>0.10935441370223979</v>
      </c>
      <c r="I18" s="30">
        <f t="shared" si="2"/>
        <v>0.09929078014184398</v>
      </c>
      <c r="J18" s="30">
        <f t="shared" si="3"/>
        <v>0.10404984423676013</v>
      </c>
      <c r="K18" s="29">
        <v>384</v>
      </c>
      <c r="L18" s="29">
        <v>386</v>
      </c>
      <c r="M18" s="28">
        <f t="shared" si="15"/>
        <v>770</v>
      </c>
      <c r="N18" s="30">
        <f t="shared" si="4"/>
        <v>0.5059288537549407</v>
      </c>
      <c r="O18" s="30">
        <f t="shared" si="5"/>
        <v>0.4562647754137116</v>
      </c>
      <c r="P18" s="30">
        <f t="shared" si="6"/>
        <v>0.4797507788161994</v>
      </c>
      <c r="Q18" s="29">
        <v>292</v>
      </c>
      <c r="R18" s="29">
        <v>376</v>
      </c>
      <c r="S18" s="28">
        <f t="shared" si="16"/>
        <v>668</v>
      </c>
      <c r="T18" s="30">
        <f t="shared" si="7"/>
        <v>0.3847167325428195</v>
      </c>
      <c r="U18" s="30">
        <f t="shared" si="8"/>
        <v>0.4444444444444444</v>
      </c>
      <c r="V18" s="59">
        <f t="shared" si="9"/>
        <v>0.4161993769470405</v>
      </c>
      <c r="W18" s="40">
        <v>175</v>
      </c>
      <c r="X18" s="40">
        <v>216</v>
      </c>
      <c r="Y18" s="40">
        <f t="shared" si="17"/>
        <v>391</v>
      </c>
      <c r="Z18" s="43">
        <f t="shared" si="18"/>
        <v>0.230566534914361</v>
      </c>
      <c r="AA18" s="43">
        <f t="shared" si="19"/>
        <v>0.2553191489361702</v>
      </c>
      <c r="AB18" s="43">
        <f t="shared" si="20"/>
        <v>0.24361370716510902</v>
      </c>
    </row>
    <row r="19" spans="1:28" s="7" customFormat="1" ht="28.5" customHeight="1">
      <c r="A19" s="14" t="s">
        <v>21</v>
      </c>
      <c r="B19" s="15">
        <f t="shared" si="21"/>
        <v>518</v>
      </c>
      <c r="C19" s="15">
        <f t="shared" si="21"/>
        <v>586</v>
      </c>
      <c r="D19" s="16">
        <f t="shared" si="13"/>
        <v>1104</v>
      </c>
      <c r="E19" s="16">
        <v>46</v>
      </c>
      <c r="F19" s="16">
        <v>45</v>
      </c>
      <c r="G19" s="16">
        <f t="shared" si="14"/>
        <v>91</v>
      </c>
      <c r="H19" s="17">
        <f t="shared" si="1"/>
        <v>0.0888030888030888</v>
      </c>
      <c r="I19" s="17">
        <f t="shared" si="2"/>
        <v>0.07679180887372014</v>
      </c>
      <c r="J19" s="17">
        <f t="shared" si="3"/>
        <v>0.08242753623188406</v>
      </c>
      <c r="K19" s="16">
        <v>284</v>
      </c>
      <c r="L19" s="16">
        <v>287</v>
      </c>
      <c r="M19" s="16">
        <f t="shared" si="15"/>
        <v>571</v>
      </c>
      <c r="N19" s="17">
        <f t="shared" si="4"/>
        <v>0.5482625482625483</v>
      </c>
      <c r="O19" s="17">
        <f t="shared" si="5"/>
        <v>0.48976109215017066</v>
      </c>
      <c r="P19" s="17">
        <f t="shared" si="6"/>
        <v>0.5172101449275363</v>
      </c>
      <c r="Q19" s="16">
        <v>188</v>
      </c>
      <c r="R19" s="16">
        <v>254</v>
      </c>
      <c r="S19" s="16">
        <f t="shared" si="16"/>
        <v>442</v>
      </c>
      <c r="T19" s="17">
        <f t="shared" si="7"/>
        <v>0.36293436293436293</v>
      </c>
      <c r="U19" s="17">
        <f t="shared" si="8"/>
        <v>0.4334470989761092</v>
      </c>
      <c r="V19" s="56">
        <f t="shared" si="9"/>
        <v>0.4003623188405797</v>
      </c>
      <c r="W19" s="14">
        <v>116</v>
      </c>
      <c r="X19" s="14">
        <v>165</v>
      </c>
      <c r="Y19" s="14">
        <f t="shared" si="17"/>
        <v>281</v>
      </c>
      <c r="Z19" s="17">
        <f t="shared" si="18"/>
        <v>0.22393822393822393</v>
      </c>
      <c r="AA19" s="17">
        <f t="shared" si="19"/>
        <v>0.2815699658703072</v>
      </c>
      <c r="AB19" s="17">
        <f t="shared" si="20"/>
        <v>0.2545289855072464</v>
      </c>
    </row>
    <row r="20" spans="1:28" s="7" customFormat="1" ht="28.5" customHeight="1">
      <c r="A20" s="14" t="s">
        <v>22</v>
      </c>
      <c r="B20" s="15">
        <f t="shared" si="21"/>
        <v>491</v>
      </c>
      <c r="C20" s="15">
        <f t="shared" si="21"/>
        <v>522</v>
      </c>
      <c r="D20" s="16">
        <f t="shared" si="13"/>
        <v>1013</v>
      </c>
      <c r="E20" s="16">
        <v>58</v>
      </c>
      <c r="F20" s="16">
        <v>65</v>
      </c>
      <c r="G20" s="16">
        <f t="shared" si="14"/>
        <v>123</v>
      </c>
      <c r="H20" s="17">
        <f t="shared" si="1"/>
        <v>0.11812627291242363</v>
      </c>
      <c r="I20" s="17">
        <f t="shared" si="2"/>
        <v>0.12452107279693486</v>
      </c>
      <c r="J20" s="17">
        <f t="shared" si="3"/>
        <v>0.12142152023692004</v>
      </c>
      <c r="K20" s="16">
        <v>255</v>
      </c>
      <c r="L20" s="16">
        <v>258</v>
      </c>
      <c r="M20" s="16">
        <f t="shared" si="15"/>
        <v>513</v>
      </c>
      <c r="N20" s="17">
        <f t="shared" si="4"/>
        <v>0.5193482688391039</v>
      </c>
      <c r="O20" s="17">
        <f t="shared" si="5"/>
        <v>0.4942528735632184</v>
      </c>
      <c r="P20" s="17">
        <f t="shared" si="6"/>
        <v>0.506416584402764</v>
      </c>
      <c r="Q20" s="16">
        <v>178</v>
      </c>
      <c r="R20" s="16">
        <v>199</v>
      </c>
      <c r="S20" s="16">
        <f t="shared" si="16"/>
        <v>377</v>
      </c>
      <c r="T20" s="17">
        <f t="shared" si="7"/>
        <v>0.3625254582484725</v>
      </c>
      <c r="U20" s="17">
        <f t="shared" si="8"/>
        <v>0.38122605363984674</v>
      </c>
      <c r="V20" s="56">
        <f t="shared" si="9"/>
        <v>0.3721618953603159</v>
      </c>
      <c r="W20" s="14">
        <v>106</v>
      </c>
      <c r="X20" s="14">
        <v>103</v>
      </c>
      <c r="Y20" s="14">
        <f t="shared" si="17"/>
        <v>209</v>
      </c>
      <c r="Z20" s="17">
        <f t="shared" si="18"/>
        <v>0.2158859470468432</v>
      </c>
      <c r="AA20" s="17">
        <f t="shared" si="19"/>
        <v>0.19731800766283525</v>
      </c>
      <c r="AB20" s="17">
        <f t="shared" si="20"/>
        <v>0.2063178677196446</v>
      </c>
    </row>
    <row r="21" spans="1:28" s="7" customFormat="1" ht="28.5" customHeight="1">
      <c r="A21" s="14" t="s">
        <v>23</v>
      </c>
      <c r="B21" s="15">
        <f t="shared" si="21"/>
        <v>450</v>
      </c>
      <c r="C21" s="15">
        <f t="shared" si="21"/>
        <v>478</v>
      </c>
      <c r="D21" s="16">
        <f t="shared" si="13"/>
        <v>928</v>
      </c>
      <c r="E21" s="16">
        <v>39</v>
      </c>
      <c r="F21" s="16">
        <v>43</v>
      </c>
      <c r="G21" s="16">
        <f t="shared" si="14"/>
        <v>82</v>
      </c>
      <c r="H21" s="17">
        <f t="shared" si="1"/>
        <v>0.08666666666666667</v>
      </c>
      <c r="I21" s="17">
        <f t="shared" si="2"/>
        <v>0.0899581589958159</v>
      </c>
      <c r="J21" s="17">
        <f t="shared" si="3"/>
        <v>0.08836206896551724</v>
      </c>
      <c r="K21" s="16">
        <v>219</v>
      </c>
      <c r="L21" s="16">
        <v>225</v>
      </c>
      <c r="M21" s="16">
        <f t="shared" si="15"/>
        <v>444</v>
      </c>
      <c r="N21" s="17">
        <f t="shared" si="4"/>
        <v>0.4866666666666667</v>
      </c>
      <c r="O21" s="17">
        <f t="shared" si="5"/>
        <v>0.4707112970711297</v>
      </c>
      <c r="P21" s="17">
        <f t="shared" si="6"/>
        <v>0.47844827586206895</v>
      </c>
      <c r="Q21" s="16">
        <v>192</v>
      </c>
      <c r="R21" s="16">
        <v>210</v>
      </c>
      <c r="S21" s="16">
        <f t="shared" si="16"/>
        <v>402</v>
      </c>
      <c r="T21" s="17">
        <f t="shared" si="7"/>
        <v>0.4266666666666667</v>
      </c>
      <c r="U21" s="17">
        <f t="shared" si="8"/>
        <v>0.4393305439330544</v>
      </c>
      <c r="V21" s="56">
        <f t="shared" si="9"/>
        <v>0.4331896551724138</v>
      </c>
      <c r="W21" s="14">
        <v>102</v>
      </c>
      <c r="X21" s="14">
        <v>105</v>
      </c>
      <c r="Y21" s="14">
        <f t="shared" si="17"/>
        <v>207</v>
      </c>
      <c r="Z21" s="17">
        <f t="shared" si="18"/>
        <v>0.22666666666666666</v>
      </c>
      <c r="AA21" s="17">
        <f t="shared" si="19"/>
        <v>0.2196652719665272</v>
      </c>
      <c r="AB21" s="17">
        <f t="shared" si="20"/>
        <v>0.22306034482758622</v>
      </c>
    </row>
    <row r="22" spans="1:28" s="7" customFormat="1" ht="28.5" customHeight="1">
      <c r="A22" s="31" t="s">
        <v>24</v>
      </c>
      <c r="B22" s="23">
        <f t="shared" si="21"/>
        <v>561</v>
      </c>
      <c r="C22" s="23">
        <f t="shared" si="21"/>
        <v>609</v>
      </c>
      <c r="D22" s="24">
        <f t="shared" si="13"/>
        <v>1170</v>
      </c>
      <c r="E22" s="24">
        <v>43</v>
      </c>
      <c r="F22" s="24">
        <v>37</v>
      </c>
      <c r="G22" s="24">
        <f t="shared" si="14"/>
        <v>80</v>
      </c>
      <c r="H22" s="32">
        <f t="shared" si="1"/>
        <v>0.0766488413547237</v>
      </c>
      <c r="I22" s="32">
        <f t="shared" si="2"/>
        <v>0.060755336617405585</v>
      </c>
      <c r="J22" s="32">
        <f t="shared" si="3"/>
        <v>0.06837606837606838</v>
      </c>
      <c r="K22" s="24">
        <v>282</v>
      </c>
      <c r="L22" s="24">
        <v>287</v>
      </c>
      <c r="M22" s="24">
        <f t="shared" si="15"/>
        <v>569</v>
      </c>
      <c r="N22" s="32">
        <f t="shared" si="4"/>
        <v>0.5026737967914439</v>
      </c>
      <c r="O22" s="32">
        <f t="shared" si="5"/>
        <v>0.47126436781609193</v>
      </c>
      <c r="P22" s="32">
        <f t="shared" si="6"/>
        <v>0.4863247863247863</v>
      </c>
      <c r="Q22" s="24">
        <v>236</v>
      </c>
      <c r="R22" s="24">
        <v>285</v>
      </c>
      <c r="S22" s="24">
        <f t="shared" si="16"/>
        <v>521</v>
      </c>
      <c r="T22" s="32">
        <f t="shared" si="7"/>
        <v>0.4206773618538324</v>
      </c>
      <c r="U22" s="32">
        <f t="shared" si="8"/>
        <v>0.46798029556650245</v>
      </c>
      <c r="V22" s="60">
        <f t="shared" si="9"/>
        <v>0.44529914529914527</v>
      </c>
      <c r="W22" s="35">
        <v>141</v>
      </c>
      <c r="X22" s="35">
        <v>159</v>
      </c>
      <c r="Y22" s="35">
        <f t="shared" si="17"/>
        <v>300</v>
      </c>
      <c r="Z22" s="38">
        <f t="shared" si="18"/>
        <v>0.25133689839572193</v>
      </c>
      <c r="AA22" s="38">
        <f t="shared" si="19"/>
        <v>0.26108374384236455</v>
      </c>
      <c r="AB22" s="38">
        <f t="shared" si="20"/>
        <v>0.2564102564102564</v>
      </c>
    </row>
    <row r="23" spans="1:28" s="7" customFormat="1" ht="28.5" customHeight="1">
      <c r="A23" s="33" t="s">
        <v>99</v>
      </c>
      <c r="B23" s="34">
        <f>B18+B19+B20+B21+B22</f>
        <v>2779</v>
      </c>
      <c r="C23" s="34">
        <f>C18+C19+C20+C21+C22</f>
        <v>3041</v>
      </c>
      <c r="D23" s="24">
        <f t="shared" si="13"/>
        <v>5820</v>
      </c>
      <c r="E23" s="34">
        <f>E18+E19+E20+E21+E22</f>
        <v>269</v>
      </c>
      <c r="F23" s="34">
        <f>F18+F19+F20+F21+F22</f>
        <v>274</v>
      </c>
      <c r="G23" s="24">
        <f t="shared" si="14"/>
        <v>543</v>
      </c>
      <c r="H23" s="25">
        <f t="shared" si="1"/>
        <v>0.0967974091399784</v>
      </c>
      <c r="I23" s="25">
        <f t="shared" si="2"/>
        <v>0.09010194015126603</v>
      </c>
      <c r="J23" s="25">
        <f t="shared" si="3"/>
        <v>0.09329896907216495</v>
      </c>
      <c r="K23" s="34">
        <f>K18+K19+K20+K21+K22</f>
        <v>1424</v>
      </c>
      <c r="L23" s="34">
        <f>L18+L19+L20+L21+L22</f>
        <v>1443</v>
      </c>
      <c r="M23" s="24">
        <f t="shared" si="15"/>
        <v>2867</v>
      </c>
      <c r="N23" s="25">
        <f t="shared" si="4"/>
        <v>0.5124145376034545</v>
      </c>
      <c r="O23" s="25">
        <f t="shared" si="5"/>
        <v>0.47451496218349226</v>
      </c>
      <c r="P23" s="25">
        <f t="shared" si="6"/>
        <v>0.4926116838487973</v>
      </c>
      <c r="Q23" s="34">
        <f>Q18+Q19+Q20+Q21+Q22</f>
        <v>1086</v>
      </c>
      <c r="R23" s="34">
        <f>R18+R19+R20+R21+R22</f>
        <v>1324</v>
      </c>
      <c r="S23" s="24">
        <f t="shared" si="16"/>
        <v>2410</v>
      </c>
      <c r="T23" s="25">
        <f t="shared" si="7"/>
        <v>0.3907880532565671</v>
      </c>
      <c r="U23" s="25">
        <f t="shared" si="8"/>
        <v>0.4353830976652417</v>
      </c>
      <c r="V23" s="58">
        <f t="shared" si="9"/>
        <v>0.41408934707903783</v>
      </c>
      <c r="W23" s="22">
        <f>W18+W19+W20+W21+W22</f>
        <v>640</v>
      </c>
      <c r="X23" s="22">
        <f>X18+X19+X20+X21+X22</f>
        <v>748</v>
      </c>
      <c r="Y23" s="22">
        <f t="shared" si="17"/>
        <v>1388</v>
      </c>
      <c r="Z23" s="25">
        <f t="shared" si="18"/>
        <v>0.23029866858582224</v>
      </c>
      <c r="AA23" s="25">
        <f t="shared" si="19"/>
        <v>0.24597171982900362</v>
      </c>
      <c r="AB23" s="25">
        <f t="shared" si="20"/>
        <v>0.23848797250859108</v>
      </c>
    </row>
    <row r="24" spans="1:28" s="7" customFormat="1" ht="28.5" customHeight="1">
      <c r="A24" s="26" t="s">
        <v>25</v>
      </c>
      <c r="B24" s="27">
        <f aca="true" t="shared" si="22" ref="B24:C29">E24+K24+Q24</f>
        <v>37</v>
      </c>
      <c r="C24" s="27">
        <f t="shared" si="22"/>
        <v>35</v>
      </c>
      <c r="D24" s="28">
        <f t="shared" si="13"/>
        <v>72</v>
      </c>
      <c r="E24" s="29">
        <v>4</v>
      </c>
      <c r="F24" s="29">
        <v>4</v>
      </c>
      <c r="G24" s="28">
        <f t="shared" si="14"/>
        <v>8</v>
      </c>
      <c r="H24" s="30">
        <f t="shared" si="1"/>
        <v>0.10810810810810811</v>
      </c>
      <c r="I24" s="30">
        <f t="shared" si="2"/>
        <v>0.11428571428571428</v>
      </c>
      <c r="J24" s="30">
        <f t="shared" si="3"/>
        <v>0.1111111111111111</v>
      </c>
      <c r="K24" s="29">
        <v>20</v>
      </c>
      <c r="L24" s="29">
        <v>15</v>
      </c>
      <c r="M24" s="28">
        <f t="shared" si="15"/>
        <v>35</v>
      </c>
      <c r="N24" s="30">
        <f t="shared" si="4"/>
        <v>0.5405405405405406</v>
      </c>
      <c r="O24" s="30">
        <f t="shared" si="5"/>
        <v>0.42857142857142855</v>
      </c>
      <c r="P24" s="30">
        <f t="shared" si="6"/>
        <v>0.4861111111111111</v>
      </c>
      <c r="Q24" s="29">
        <v>13</v>
      </c>
      <c r="R24" s="29">
        <v>16</v>
      </c>
      <c r="S24" s="28">
        <f t="shared" si="16"/>
        <v>29</v>
      </c>
      <c r="T24" s="30">
        <f t="shared" si="7"/>
        <v>0.35135135135135137</v>
      </c>
      <c r="U24" s="30">
        <f t="shared" si="8"/>
        <v>0.45714285714285713</v>
      </c>
      <c r="V24" s="59">
        <f t="shared" si="9"/>
        <v>0.4027777777777778</v>
      </c>
      <c r="W24" s="40">
        <v>7</v>
      </c>
      <c r="X24" s="40">
        <v>5</v>
      </c>
      <c r="Y24" s="40">
        <f t="shared" si="17"/>
        <v>12</v>
      </c>
      <c r="Z24" s="43">
        <f t="shared" si="18"/>
        <v>0.1891891891891892</v>
      </c>
      <c r="AA24" s="43">
        <f t="shared" si="19"/>
        <v>0.14285714285714285</v>
      </c>
      <c r="AB24" s="43">
        <f t="shared" si="20"/>
        <v>0.16666666666666666</v>
      </c>
    </row>
    <row r="25" spans="1:28" s="7" customFormat="1" ht="28.5" customHeight="1">
      <c r="A25" s="14" t="s">
        <v>26</v>
      </c>
      <c r="B25" s="15">
        <f t="shared" si="22"/>
        <v>892</v>
      </c>
      <c r="C25" s="15">
        <f t="shared" si="22"/>
        <v>931</v>
      </c>
      <c r="D25" s="16">
        <f t="shared" si="13"/>
        <v>1823</v>
      </c>
      <c r="E25" s="16">
        <v>105</v>
      </c>
      <c r="F25" s="16">
        <v>131</v>
      </c>
      <c r="G25" s="16">
        <f t="shared" si="14"/>
        <v>236</v>
      </c>
      <c r="H25" s="17">
        <f t="shared" si="1"/>
        <v>0.11771300448430494</v>
      </c>
      <c r="I25" s="17">
        <f t="shared" si="2"/>
        <v>0.14070891514500536</v>
      </c>
      <c r="J25" s="17">
        <f t="shared" si="3"/>
        <v>0.12945693911135492</v>
      </c>
      <c r="K25" s="16">
        <v>593</v>
      </c>
      <c r="L25" s="16">
        <v>567</v>
      </c>
      <c r="M25" s="16">
        <f t="shared" si="15"/>
        <v>1160</v>
      </c>
      <c r="N25" s="17">
        <f t="shared" si="4"/>
        <v>0.6647982062780269</v>
      </c>
      <c r="O25" s="17">
        <f t="shared" si="5"/>
        <v>0.6090225563909775</v>
      </c>
      <c r="P25" s="17">
        <f t="shared" si="6"/>
        <v>0.6363137685134393</v>
      </c>
      <c r="Q25" s="16">
        <v>194</v>
      </c>
      <c r="R25" s="16">
        <v>233</v>
      </c>
      <c r="S25" s="16">
        <f t="shared" si="16"/>
        <v>427</v>
      </c>
      <c r="T25" s="17">
        <f t="shared" si="7"/>
        <v>0.21748878923766815</v>
      </c>
      <c r="U25" s="17">
        <f t="shared" si="8"/>
        <v>0.2502685284640172</v>
      </c>
      <c r="V25" s="56">
        <f t="shared" si="9"/>
        <v>0.2342292923752057</v>
      </c>
      <c r="W25" s="14">
        <v>86</v>
      </c>
      <c r="X25" s="14">
        <v>108</v>
      </c>
      <c r="Y25" s="14">
        <f t="shared" si="17"/>
        <v>194</v>
      </c>
      <c r="Z25" s="17">
        <f t="shared" si="18"/>
        <v>0.09641255605381166</v>
      </c>
      <c r="AA25" s="17">
        <f t="shared" si="19"/>
        <v>0.11600429645542427</v>
      </c>
      <c r="AB25" s="17">
        <f t="shared" si="20"/>
        <v>0.10641799232035107</v>
      </c>
    </row>
    <row r="26" spans="1:28" s="7" customFormat="1" ht="28.5" customHeight="1">
      <c r="A26" s="14" t="s">
        <v>27</v>
      </c>
      <c r="B26" s="15">
        <f t="shared" si="22"/>
        <v>1173</v>
      </c>
      <c r="C26" s="15">
        <f t="shared" si="22"/>
        <v>1108</v>
      </c>
      <c r="D26" s="16">
        <f t="shared" si="13"/>
        <v>2281</v>
      </c>
      <c r="E26" s="16">
        <v>108</v>
      </c>
      <c r="F26" s="16">
        <v>100</v>
      </c>
      <c r="G26" s="16">
        <f t="shared" si="14"/>
        <v>208</v>
      </c>
      <c r="H26" s="17">
        <f t="shared" si="1"/>
        <v>0.09207161125319693</v>
      </c>
      <c r="I26" s="17">
        <f t="shared" si="2"/>
        <v>0.09025270758122744</v>
      </c>
      <c r="J26" s="17">
        <f t="shared" si="3"/>
        <v>0.0911880754055239</v>
      </c>
      <c r="K26" s="16">
        <v>802</v>
      </c>
      <c r="L26" s="16">
        <v>705</v>
      </c>
      <c r="M26" s="16">
        <f t="shared" si="15"/>
        <v>1507</v>
      </c>
      <c r="N26" s="17">
        <f t="shared" si="4"/>
        <v>0.6837169650468883</v>
      </c>
      <c r="O26" s="17">
        <f t="shared" si="5"/>
        <v>0.6362815884476535</v>
      </c>
      <c r="P26" s="17">
        <f t="shared" si="6"/>
        <v>0.6606751424813678</v>
      </c>
      <c r="Q26" s="16">
        <v>263</v>
      </c>
      <c r="R26" s="16">
        <v>303</v>
      </c>
      <c r="S26" s="16">
        <f t="shared" si="16"/>
        <v>566</v>
      </c>
      <c r="T26" s="17">
        <f t="shared" si="7"/>
        <v>0.22421142369991476</v>
      </c>
      <c r="U26" s="17">
        <f t="shared" si="8"/>
        <v>0.27346570397111913</v>
      </c>
      <c r="V26" s="56">
        <f t="shared" si="9"/>
        <v>0.24813678211310827</v>
      </c>
      <c r="W26" s="14">
        <v>111</v>
      </c>
      <c r="X26" s="14">
        <v>149</v>
      </c>
      <c r="Y26" s="14">
        <f t="shared" si="17"/>
        <v>260</v>
      </c>
      <c r="Z26" s="17">
        <f t="shared" si="18"/>
        <v>0.09462915601023018</v>
      </c>
      <c r="AA26" s="17">
        <f t="shared" si="19"/>
        <v>0.13447653429602888</v>
      </c>
      <c r="AB26" s="17">
        <f t="shared" si="20"/>
        <v>0.11398509425690487</v>
      </c>
    </row>
    <row r="27" spans="1:28" s="7" customFormat="1" ht="28.5" customHeight="1">
      <c r="A27" s="14" t="s">
        <v>28</v>
      </c>
      <c r="B27" s="15">
        <f t="shared" si="22"/>
        <v>1424</v>
      </c>
      <c r="C27" s="15">
        <f t="shared" si="22"/>
        <v>1348</v>
      </c>
      <c r="D27" s="16">
        <f t="shared" si="13"/>
        <v>2772</v>
      </c>
      <c r="E27" s="16">
        <v>178</v>
      </c>
      <c r="F27" s="16">
        <v>186</v>
      </c>
      <c r="G27" s="16">
        <f t="shared" si="14"/>
        <v>364</v>
      </c>
      <c r="H27" s="17">
        <f t="shared" si="1"/>
        <v>0.125</v>
      </c>
      <c r="I27" s="17">
        <f t="shared" si="2"/>
        <v>0.13798219584569732</v>
      </c>
      <c r="J27" s="17">
        <f t="shared" si="3"/>
        <v>0.13131313131313133</v>
      </c>
      <c r="K27" s="16">
        <v>945</v>
      </c>
      <c r="L27" s="16">
        <v>838</v>
      </c>
      <c r="M27" s="16">
        <f t="shared" si="15"/>
        <v>1783</v>
      </c>
      <c r="N27" s="17">
        <f t="shared" si="4"/>
        <v>0.663623595505618</v>
      </c>
      <c r="O27" s="17">
        <f t="shared" si="5"/>
        <v>0.6216617210682492</v>
      </c>
      <c r="P27" s="17">
        <f t="shared" si="6"/>
        <v>0.6432178932178932</v>
      </c>
      <c r="Q27" s="16">
        <v>301</v>
      </c>
      <c r="R27" s="16">
        <v>324</v>
      </c>
      <c r="S27" s="16">
        <f t="shared" si="16"/>
        <v>625</v>
      </c>
      <c r="T27" s="17">
        <f t="shared" si="7"/>
        <v>0.21137640449438203</v>
      </c>
      <c r="U27" s="17">
        <f t="shared" si="8"/>
        <v>0.2403560830860534</v>
      </c>
      <c r="V27" s="56">
        <f t="shared" si="9"/>
        <v>0.22546897546897546</v>
      </c>
      <c r="W27" s="14">
        <v>132</v>
      </c>
      <c r="X27" s="14">
        <v>143</v>
      </c>
      <c r="Y27" s="14">
        <f t="shared" si="17"/>
        <v>275</v>
      </c>
      <c r="Z27" s="17">
        <f t="shared" si="18"/>
        <v>0.09269662921348315</v>
      </c>
      <c r="AA27" s="17">
        <f t="shared" si="19"/>
        <v>0.10608308605341246</v>
      </c>
      <c r="AB27" s="17">
        <f t="shared" si="20"/>
        <v>0.0992063492063492</v>
      </c>
    </row>
    <row r="28" spans="1:28" s="7" customFormat="1" ht="28.5" customHeight="1">
      <c r="A28" s="14" t="s">
        <v>29</v>
      </c>
      <c r="B28" s="15">
        <f t="shared" si="22"/>
        <v>1008</v>
      </c>
      <c r="C28" s="15">
        <f t="shared" si="22"/>
        <v>719</v>
      </c>
      <c r="D28" s="16">
        <f t="shared" si="13"/>
        <v>1727</v>
      </c>
      <c r="E28" s="16">
        <v>60</v>
      </c>
      <c r="F28" s="16">
        <v>58</v>
      </c>
      <c r="G28" s="16">
        <f t="shared" si="14"/>
        <v>118</v>
      </c>
      <c r="H28" s="17">
        <f t="shared" si="1"/>
        <v>0.05952380952380952</v>
      </c>
      <c r="I28" s="17">
        <f t="shared" si="2"/>
        <v>0.08066759388038942</v>
      </c>
      <c r="J28" s="17">
        <f t="shared" si="3"/>
        <v>0.06832657788071801</v>
      </c>
      <c r="K28" s="16">
        <v>785</v>
      </c>
      <c r="L28" s="16">
        <v>431</v>
      </c>
      <c r="M28" s="16">
        <f t="shared" si="15"/>
        <v>1216</v>
      </c>
      <c r="N28" s="17">
        <f t="shared" si="4"/>
        <v>0.7787698412698413</v>
      </c>
      <c r="O28" s="17">
        <f t="shared" si="5"/>
        <v>0.5994436717663422</v>
      </c>
      <c r="P28" s="17">
        <f t="shared" si="6"/>
        <v>0.704111175448755</v>
      </c>
      <c r="Q28" s="16">
        <v>163</v>
      </c>
      <c r="R28" s="16">
        <v>230</v>
      </c>
      <c r="S28" s="16">
        <f t="shared" si="16"/>
        <v>393</v>
      </c>
      <c r="T28" s="17">
        <f t="shared" si="7"/>
        <v>0.16170634920634921</v>
      </c>
      <c r="U28" s="17">
        <f t="shared" si="8"/>
        <v>0.3198887343532684</v>
      </c>
      <c r="V28" s="56">
        <f t="shared" si="9"/>
        <v>0.22756224667052694</v>
      </c>
      <c r="W28" s="14">
        <v>67</v>
      </c>
      <c r="X28" s="14">
        <v>100</v>
      </c>
      <c r="Y28" s="14">
        <f t="shared" si="17"/>
        <v>167</v>
      </c>
      <c r="Z28" s="17">
        <f t="shared" si="18"/>
        <v>0.06646825396825397</v>
      </c>
      <c r="AA28" s="17">
        <f t="shared" si="19"/>
        <v>0.13908205841446453</v>
      </c>
      <c r="AB28" s="17">
        <f t="shared" si="20"/>
        <v>0.09669947886508395</v>
      </c>
    </row>
    <row r="29" spans="1:28" s="7" customFormat="1" ht="28.5" customHeight="1">
      <c r="A29" s="35" t="s">
        <v>30</v>
      </c>
      <c r="B29" s="36">
        <f t="shared" si="22"/>
        <v>186</v>
      </c>
      <c r="C29" s="36">
        <f t="shared" si="22"/>
        <v>176</v>
      </c>
      <c r="D29" s="37">
        <f t="shared" si="13"/>
        <v>362</v>
      </c>
      <c r="E29" s="37">
        <v>31</v>
      </c>
      <c r="F29" s="37">
        <v>33</v>
      </c>
      <c r="G29" s="37">
        <f t="shared" si="14"/>
        <v>64</v>
      </c>
      <c r="H29" s="38">
        <f t="shared" si="1"/>
        <v>0.16666666666666666</v>
      </c>
      <c r="I29" s="38">
        <f t="shared" si="2"/>
        <v>0.1875</v>
      </c>
      <c r="J29" s="38">
        <f t="shared" si="3"/>
        <v>0.17679558011049723</v>
      </c>
      <c r="K29" s="37">
        <v>119</v>
      </c>
      <c r="L29" s="37">
        <v>112</v>
      </c>
      <c r="M29" s="37">
        <f t="shared" si="15"/>
        <v>231</v>
      </c>
      <c r="N29" s="38">
        <f t="shared" si="4"/>
        <v>0.6397849462365591</v>
      </c>
      <c r="O29" s="38">
        <f t="shared" si="5"/>
        <v>0.6363636363636364</v>
      </c>
      <c r="P29" s="38">
        <f t="shared" si="6"/>
        <v>0.638121546961326</v>
      </c>
      <c r="Q29" s="37">
        <v>36</v>
      </c>
      <c r="R29" s="37">
        <v>31</v>
      </c>
      <c r="S29" s="37">
        <f t="shared" si="16"/>
        <v>67</v>
      </c>
      <c r="T29" s="38">
        <f t="shared" si="7"/>
        <v>0.1935483870967742</v>
      </c>
      <c r="U29" s="38">
        <f t="shared" si="8"/>
        <v>0.17613636363636365</v>
      </c>
      <c r="V29" s="61">
        <f t="shared" si="9"/>
        <v>0.1850828729281768</v>
      </c>
      <c r="W29" s="35">
        <v>16</v>
      </c>
      <c r="X29" s="35">
        <v>17</v>
      </c>
      <c r="Y29" s="35">
        <f t="shared" si="17"/>
        <v>33</v>
      </c>
      <c r="Z29" s="38">
        <f t="shared" si="18"/>
        <v>0.08602150537634409</v>
      </c>
      <c r="AA29" s="38">
        <f t="shared" si="19"/>
        <v>0.09659090909090909</v>
      </c>
      <c r="AB29" s="38">
        <f t="shared" si="20"/>
        <v>0.09116022099447514</v>
      </c>
    </row>
    <row r="30" spans="1:28" s="7" customFormat="1" ht="28.5" customHeight="1">
      <c r="A30" s="22" t="s">
        <v>100</v>
      </c>
      <c r="B30" s="34">
        <f>B24+B25+B26+B27+B28+B29</f>
        <v>4720</v>
      </c>
      <c r="C30" s="34">
        <f>C24+C25+C26+C27+C28+C29</f>
        <v>4317</v>
      </c>
      <c r="D30" s="34">
        <f t="shared" si="13"/>
        <v>9037</v>
      </c>
      <c r="E30" s="34">
        <f>E24+E25+E26+E27+E28+E29</f>
        <v>486</v>
      </c>
      <c r="F30" s="34">
        <f>F24+F25+F26+F27+F28+F29</f>
        <v>512</v>
      </c>
      <c r="G30" s="34">
        <f t="shared" si="14"/>
        <v>998</v>
      </c>
      <c r="H30" s="25">
        <f t="shared" si="1"/>
        <v>0.10296610169491525</v>
      </c>
      <c r="I30" s="25">
        <f t="shared" si="2"/>
        <v>0.11860088024090804</v>
      </c>
      <c r="J30" s="25">
        <f t="shared" si="3"/>
        <v>0.11043487883147061</v>
      </c>
      <c r="K30" s="34">
        <f>K24+K25+K26+K27+K28+K29</f>
        <v>3264</v>
      </c>
      <c r="L30" s="34">
        <f>L24+L25+L26+L27+L28+L29</f>
        <v>2668</v>
      </c>
      <c r="M30" s="34">
        <f t="shared" si="15"/>
        <v>5932</v>
      </c>
      <c r="N30" s="25">
        <f t="shared" si="4"/>
        <v>0.6915254237288135</v>
      </c>
      <c r="O30" s="25">
        <f t="shared" si="5"/>
        <v>0.6180217743803568</v>
      </c>
      <c r="P30" s="25">
        <f t="shared" si="6"/>
        <v>0.6564125262808455</v>
      </c>
      <c r="Q30" s="34">
        <f>Q24+Q25+Q26+Q27+Q28+Q29</f>
        <v>970</v>
      </c>
      <c r="R30" s="34">
        <f>R24+R25+R26+R27+R28+R29</f>
        <v>1137</v>
      </c>
      <c r="S30" s="34">
        <f t="shared" si="16"/>
        <v>2107</v>
      </c>
      <c r="T30" s="25">
        <f t="shared" si="7"/>
        <v>0.2055084745762712</v>
      </c>
      <c r="U30" s="25">
        <f t="shared" si="8"/>
        <v>0.26337734537873525</v>
      </c>
      <c r="V30" s="58">
        <f t="shared" si="9"/>
        <v>0.23315259488768397</v>
      </c>
      <c r="W30" s="22">
        <f>W24+W25+W26+W27+W28+W29</f>
        <v>419</v>
      </c>
      <c r="X30" s="22">
        <f>X24+X25+X26+X27+X28+X29</f>
        <v>522</v>
      </c>
      <c r="Y30" s="22">
        <f t="shared" si="17"/>
        <v>941</v>
      </c>
      <c r="Z30" s="25">
        <f t="shared" si="18"/>
        <v>0.08877118644067797</v>
      </c>
      <c r="AA30" s="25">
        <f t="shared" si="19"/>
        <v>0.12091730368311328</v>
      </c>
      <c r="AB30" s="25">
        <f t="shared" si="20"/>
        <v>0.1041274759322784</v>
      </c>
    </row>
    <row r="31" spans="1:28" s="7" customFormat="1" ht="28.5" customHeight="1">
      <c r="A31" s="49" t="s">
        <v>31</v>
      </c>
      <c r="B31" s="27">
        <f aca="true" t="shared" si="23" ref="B31:C43">E31+K31+Q31</f>
        <v>903</v>
      </c>
      <c r="C31" s="27">
        <f t="shared" si="23"/>
        <v>1013</v>
      </c>
      <c r="D31" s="28">
        <f t="shared" si="13"/>
        <v>1916</v>
      </c>
      <c r="E31" s="28">
        <v>79</v>
      </c>
      <c r="F31" s="28">
        <v>75</v>
      </c>
      <c r="G31" s="28">
        <f t="shared" si="14"/>
        <v>154</v>
      </c>
      <c r="H31" s="50">
        <f t="shared" si="1"/>
        <v>0.08748615725359911</v>
      </c>
      <c r="I31" s="50">
        <f t="shared" si="2"/>
        <v>0.07403751233958539</v>
      </c>
      <c r="J31" s="50">
        <f t="shared" si="3"/>
        <v>0.08037578288100208</v>
      </c>
      <c r="K31" s="28">
        <v>472</v>
      </c>
      <c r="L31" s="28">
        <v>495</v>
      </c>
      <c r="M31" s="28">
        <f t="shared" si="15"/>
        <v>967</v>
      </c>
      <c r="N31" s="50">
        <f t="shared" si="4"/>
        <v>0.5227021040974529</v>
      </c>
      <c r="O31" s="50">
        <f t="shared" si="5"/>
        <v>0.4886475814412636</v>
      </c>
      <c r="P31" s="50">
        <f t="shared" si="6"/>
        <v>0.5046972860125261</v>
      </c>
      <c r="Q31" s="28">
        <v>352</v>
      </c>
      <c r="R31" s="28">
        <v>443</v>
      </c>
      <c r="S31" s="28">
        <f t="shared" si="16"/>
        <v>795</v>
      </c>
      <c r="T31" s="50">
        <f t="shared" si="7"/>
        <v>0.38981173864894797</v>
      </c>
      <c r="U31" s="50">
        <f t="shared" si="8"/>
        <v>0.43731490621915103</v>
      </c>
      <c r="V31" s="63">
        <f t="shared" si="9"/>
        <v>0.41492693110647183</v>
      </c>
      <c r="W31" s="49">
        <v>174</v>
      </c>
      <c r="X31" s="49">
        <v>213</v>
      </c>
      <c r="Y31" s="49">
        <f t="shared" si="17"/>
        <v>387</v>
      </c>
      <c r="Z31" s="50">
        <f t="shared" si="18"/>
        <v>0.19269102990033224</v>
      </c>
      <c r="AA31" s="50">
        <f t="shared" si="19"/>
        <v>0.2102665350444225</v>
      </c>
      <c r="AB31" s="50">
        <f t="shared" si="20"/>
        <v>0.20198329853862212</v>
      </c>
    </row>
    <row r="32" spans="1:28" s="7" customFormat="1" ht="28.5" customHeight="1">
      <c r="A32" s="51" t="s">
        <v>32</v>
      </c>
      <c r="B32" s="52">
        <f t="shared" si="23"/>
        <v>54</v>
      </c>
      <c r="C32" s="52">
        <f t="shared" si="23"/>
        <v>73</v>
      </c>
      <c r="D32" s="53">
        <f t="shared" si="13"/>
        <v>127</v>
      </c>
      <c r="E32" s="69">
        <v>0</v>
      </c>
      <c r="F32" s="53">
        <v>4</v>
      </c>
      <c r="G32" s="53">
        <f t="shared" si="14"/>
        <v>4</v>
      </c>
      <c r="H32" s="54">
        <f t="shared" si="1"/>
        <v>0</v>
      </c>
      <c r="I32" s="54">
        <f t="shared" si="2"/>
        <v>0.0547945205479452</v>
      </c>
      <c r="J32" s="54">
        <f t="shared" si="3"/>
        <v>0.031496062992125984</v>
      </c>
      <c r="K32" s="53">
        <v>29</v>
      </c>
      <c r="L32" s="53">
        <v>27</v>
      </c>
      <c r="M32" s="53">
        <f t="shared" si="15"/>
        <v>56</v>
      </c>
      <c r="N32" s="54">
        <f t="shared" si="4"/>
        <v>0.5370370370370371</v>
      </c>
      <c r="O32" s="54">
        <f t="shared" si="5"/>
        <v>0.3698630136986301</v>
      </c>
      <c r="P32" s="54">
        <f t="shared" si="6"/>
        <v>0.4409448818897638</v>
      </c>
      <c r="Q32" s="53">
        <v>25</v>
      </c>
      <c r="R32" s="53">
        <v>42</v>
      </c>
      <c r="S32" s="53">
        <f t="shared" si="16"/>
        <v>67</v>
      </c>
      <c r="T32" s="54">
        <f t="shared" si="7"/>
        <v>0.46296296296296297</v>
      </c>
      <c r="U32" s="54">
        <f t="shared" si="8"/>
        <v>0.5753424657534246</v>
      </c>
      <c r="V32" s="62">
        <f t="shared" si="9"/>
        <v>0.5275590551181102</v>
      </c>
      <c r="W32" s="51">
        <v>11</v>
      </c>
      <c r="X32" s="51">
        <v>27</v>
      </c>
      <c r="Y32" s="51">
        <f t="shared" si="17"/>
        <v>38</v>
      </c>
      <c r="Z32" s="54">
        <f t="shared" si="18"/>
        <v>0.2037037037037037</v>
      </c>
      <c r="AA32" s="54">
        <f t="shared" si="19"/>
        <v>0.3698630136986301</v>
      </c>
      <c r="AB32" s="54">
        <f t="shared" si="20"/>
        <v>0.2992125984251969</v>
      </c>
    </row>
    <row r="33" spans="1:28" s="7" customFormat="1" ht="28.5" customHeight="1">
      <c r="A33" s="40" t="s">
        <v>114</v>
      </c>
      <c r="B33" s="41">
        <f t="shared" si="23"/>
        <v>384</v>
      </c>
      <c r="C33" s="41">
        <f t="shared" si="23"/>
        <v>335</v>
      </c>
      <c r="D33" s="42">
        <f t="shared" si="13"/>
        <v>719</v>
      </c>
      <c r="E33" s="42">
        <v>37</v>
      </c>
      <c r="F33" s="42">
        <v>28</v>
      </c>
      <c r="G33" s="42">
        <f t="shared" si="14"/>
        <v>65</v>
      </c>
      <c r="H33" s="43">
        <f aca="true" t="shared" si="24" ref="H33:H38">E33/B33</f>
        <v>0.09635416666666667</v>
      </c>
      <c r="I33" s="43">
        <f t="shared" si="2"/>
        <v>0.08358208955223881</v>
      </c>
      <c r="J33" s="43">
        <f aca="true" t="shared" si="25" ref="J33:J38">G33/D33</f>
        <v>0.09040333796940195</v>
      </c>
      <c r="K33" s="42">
        <v>273</v>
      </c>
      <c r="L33" s="42">
        <v>205</v>
      </c>
      <c r="M33" s="42">
        <f t="shared" si="15"/>
        <v>478</v>
      </c>
      <c r="N33" s="43">
        <f aca="true" t="shared" si="26" ref="N33:N38">K33/B33</f>
        <v>0.7109375</v>
      </c>
      <c r="O33" s="43">
        <f t="shared" si="5"/>
        <v>0.6119402985074627</v>
      </c>
      <c r="P33" s="43">
        <f t="shared" si="6"/>
        <v>0.6648122392211405</v>
      </c>
      <c r="Q33" s="42">
        <v>74</v>
      </c>
      <c r="R33" s="42">
        <v>102</v>
      </c>
      <c r="S33" s="42">
        <f t="shared" si="16"/>
        <v>176</v>
      </c>
      <c r="T33" s="43">
        <f t="shared" si="7"/>
        <v>0.19270833333333334</v>
      </c>
      <c r="U33" s="43">
        <f t="shared" si="8"/>
        <v>0.3044776119402985</v>
      </c>
      <c r="V33" s="64">
        <f t="shared" si="9"/>
        <v>0.24478442280945759</v>
      </c>
      <c r="W33" s="40">
        <v>29</v>
      </c>
      <c r="X33" s="40">
        <v>60</v>
      </c>
      <c r="Y33" s="40">
        <f t="shared" si="17"/>
        <v>89</v>
      </c>
      <c r="Z33" s="43">
        <f t="shared" si="18"/>
        <v>0.07552083333333333</v>
      </c>
      <c r="AA33" s="43">
        <f t="shared" si="19"/>
        <v>0.1791044776119403</v>
      </c>
      <c r="AB33" s="43">
        <f t="shared" si="20"/>
        <v>0.12378303198887343</v>
      </c>
    </row>
    <row r="34" spans="1:28" s="7" customFormat="1" ht="28.5" customHeight="1">
      <c r="A34" s="14" t="s">
        <v>115</v>
      </c>
      <c r="B34" s="15">
        <f t="shared" si="23"/>
        <v>852</v>
      </c>
      <c r="C34" s="15">
        <f t="shared" si="23"/>
        <v>811</v>
      </c>
      <c r="D34" s="16">
        <f t="shared" si="13"/>
        <v>1663</v>
      </c>
      <c r="E34" s="16">
        <v>143</v>
      </c>
      <c r="F34" s="16">
        <v>102</v>
      </c>
      <c r="G34" s="16">
        <f t="shared" si="14"/>
        <v>245</v>
      </c>
      <c r="H34" s="17">
        <f t="shared" si="24"/>
        <v>0.16784037558685447</v>
      </c>
      <c r="I34" s="17">
        <f t="shared" si="2"/>
        <v>0.12577065351418001</v>
      </c>
      <c r="J34" s="17">
        <f t="shared" si="25"/>
        <v>0.14732411304870716</v>
      </c>
      <c r="K34" s="16">
        <v>566</v>
      </c>
      <c r="L34" s="16">
        <v>536</v>
      </c>
      <c r="M34" s="16">
        <f t="shared" si="15"/>
        <v>1102</v>
      </c>
      <c r="N34" s="17">
        <f t="shared" si="26"/>
        <v>0.6643192488262911</v>
      </c>
      <c r="O34" s="17">
        <f t="shared" si="5"/>
        <v>0.6609124537607891</v>
      </c>
      <c r="P34" s="17">
        <f t="shared" si="6"/>
        <v>0.6626578472639808</v>
      </c>
      <c r="Q34" s="16">
        <v>143</v>
      </c>
      <c r="R34" s="16">
        <v>173</v>
      </c>
      <c r="S34" s="16">
        <f t="shared" si="16"/>
        <v>316</v>
      </c>
      <c r="T34" s="17">
        <f t="shared" si="7"/>
        <v>0.16784037558685447</v>
      </c>
      <c r="U34" s="17">
        <f t="shared" si="8"/>
        <v>0.21331689272503082</v>
      </c>
      <c r="V34" s="56">
        <f t="shared" si="9"/>
        <v>0.1900180396873121</v>
      </c>
      <c r="W34" s="14">
        <v>65</v>
      </c>
      <c r="X34" s="14">
        <v>97</v>
      </c>
      <c r="Y34" s="14">
        <f t="shared" si="17"/>
        <v>162</v>
      </c>
      <c r="Z34" s="17">
        <f t="shared" si="18"/>
        <v>0.07629107981220658</v>
      </c>
      <c r="AA34" s="17">
        <f t="shared" si="19"/>
        <v>0.11960542540073983</v>
      </c>
      <c r="AB34" s="17">
        <f t="shared" si="20"/>
        <v>0.0974143114852676</v>
      </c>
    </row>
    <row r="35" spans="1:28" s="7" customFormat="1" ht="28.5" customHeight="1">
      <c r="A35" s="14" t="s">
        <v>116</v>
      </c>
      <c r="B35" s="15">
        <f t="shared" si="23"/>
        <v>669</v>
      </c>
      <c r="C35" s="15">
        <f t="shared" si="23"/>
        <v>650</v>
      </c>
      <c r="D35" s="16">
        <f t="shared" si="13"/>
        <v>1319</v>
      </c>
      <c r="E35" s="16">
        <v>117</v>
      </c>
      <c r="F35" s="16">
        <v>103</v>
      </c>
      <c r="G35" s="16">
        <f t="shared" si="14"/>
        <v>220</v>
      </c>
      <c r="H35" s="17">
        <f t="shared" si="24"/>
        <v>0.17488789237668162</v>
      </c>
      <c r="I35" s="17">
        <f t="shared" si="2"/>
        <v>0.15846153846153846</v>
      </c>
      <c r="J35" s="17">
        <f t="shared" si="25"/>
        <v>0.16679302501895377</v>
      </c>
      <c r="K35" s="16">
        <v>445</v>
      </c>
      <c r="L35" s="16">
        <v>411</v>
      </c>
      <c r="M35" s="16">
        <f t="shared" si="15"/>
        <v>856</v>
      </c>
      <c r="N35" s="17">
        <f t="shared" si="26"/>
        <v>0.6651718983557549</v>
      </c>
      <c r="O35" s="17">
        <f t="shared" si="5"/>
        <v>0.6323076923076923</v>
      </c>
      <c r="P35" s="17">
        <f t="shared" si="6"/>
        <v>0.6489764973464746</v>
      </c>
      <c r="Q35" s="16">
        <v>107</v>
      </c>
      <c r="R35" s="16">
        <v>136</v>
      </c>
      <c r="S35" s="16">
        <f t="shared" si="16"/>
        <v>243</v>
      </c>
      <c r="T35" s="17">
        <f t="shared" si="7"/>
        <v>0.15994020926756353</v>
      </c>
      <c r="U35" s="17">
        <f t="shared" si="8"/>
        <v>0.20923076923076922</v>
      </c>
      <c r="V35" s="56">
        <f t="shared" si="9"/>
        <v>0.18423047763457165</v>
      </c>
      <c r="W35" s="14">
        <v>44</v>
      </c>
      <c r="X35" s="14">
        <v>64</v>
      </c>
      <c r="Y35" s="14">
        <f t="shared" si="17"/>
        <v>108</v>
      </c>
      <c r="Z35" s="17">
        <f t="shared" si="18"/>
        <v>0.06576980568011959</v>
      </c>
      <c r="AA35" s="17">
        <f t="shared" si="19"/>
        <v>0.09846153846153846</v>
      </c>
      <c r="AB35" s="17">
        <f t="shared" si="20"/>
        <v>0.08188021228203184</v>
      </c>
    </row>
    <row r="36" spans="1:28" s="7" customFormat="1" ht="28.5" customHeight="1">
      <c r="A36" s="14" t="s">
        <v>117</v>
      </c>
      <c r="B36" s="15">
        <f t="shared" si="23"/>
        <v>932</v>
      </c>
      <c r="C36" s="15">
        <f t="shared" si="23"/>
        <v>1037</v>
      </c>
      <c r="D36" s="16">
        <f t="shared" si="13"/>
        <v>1969</v>
      </c>
      <c r="E36" s="16">
        <v>126</v>
      </c>
      <c r="F36" s="16">
        <v>126</v>
      </c>
      <c r="G36" s="16">
        <f t="shared" si="14"/>
        <v>252</v>
      </c>
      <c r="H36" s="17">
        <f t="shared" si="24"/>
        <v>0.1351931330472103</v>
      </c>
      <c r="I36" s="17">
        <f t="shared" si="2"/>
        <v>0.12150433944069432</v>
      </c>
      <c r="J36" s="17">
        <f t="shared" si="25"/>
        <v>0.12798374809547994</v>
      </c>
      <c r="K36" s="16">
        <v>646</v>
      </c>
      <c r="L36" s="16">
        <v>729</v>
      </c>
      <c r="M36" s="16">
        <f t="shared" si="15"/>
        <v>1375</v>
      </c>
      <c r="N36" s="17">
        <f t="shared" si="26"/>
        <v>0.6931330472103004</v>
      </c>
      <c r="O36" s="17">
        <f t="shared" si="5"/>
        <v>0.7029893924783028</v>
      </c>
      <c r="P36" s="17">
        <f t="shared" si="6"/>
        <v>0.6983240223463687</v>
      </c>
      <c r="Q36" s="16">
        <v>160</v>
      </c>
      <c r="R36" s="16">
        <v>182</v>
      </c>
      <c r="S36" s="16">
        <f t="shared" si="16"/>
        <v>342</v>
      </c>
      <c r="T36" s="17">
        <f t="shared" si="7"/>
        <v>0.17167381974248927</v>
      </c>
      <c r="U36" s="17">
        <f t="shared" si="8"/>
        <v>0.1755062680810029</v>
      </c>
      <c r="V36" s="56">
        <f t="shared" si="9"/>
        <v>0.17369222955815133</v>
      </c>
      <c r="W36" s="14">
        <v>51</v>
      </c>
      <c r="X36" s="14">
        <v>66</v>
      </c>
      <c r="Y36" s="14">
        <f>W36+X36</f>
        <v>117</v>
      </c>
      <c r="Z36" s="17">
        <f t="shared" si="18"/>
        <v>0.05472103004291846</v>
      </c>
      <c r="AA36" s="17">
        <f t="shared" si="19"/>
        <v>0.06364513018322084</v>
      </c>
      <c r="AB36" s="17">
        <f t="shared" si="20"/>
        <v>0.05942102590147283</v>
      </c>
    </row>
    <row r="37" spans="1:28" s="7" customFormat="1" ht="28.5" customHeight="1">
      <c r="A37" s="18" t="s">
        <v>118</v>
      </c>
      <c r="B37" s="19">
        <f t="shared" si="23"/>
        <v>846</v>
      </c>
      <c r="C37" s="19">
        <f t="shared" si="23"/>
        <v>869</v>
      </c>
      <c r="D37" s="20">
        <f t="shared" si="13"/>
        <v>1715</v>
      </c>
      <c r="E37" s="20">
        <v>213</v>
      </c>
      <c r="F37" s="20">
        <v>216</v>
      </c>
      <c r="G37" s="20">
        <f t="shared" si="14"/>
        <v>429</v>
      </c>
      <c r="H37" s="21">
        <f t="shared" si="24"/>
        <v>0.25177304964539005</v>
      </c>
      <c r="I37" s="21">
        <f t="shared" si="2"/>
        <v>0.24856156501726123</v>
      </c>
      <c r="J37" s="21">
        <f t="shared" si="25"/>
        <v>0.2501457725947522</v>
      </c>
      <c r="K37" s="20">
        <v>575</v>
      </c>
      <c r="L37" s="20">
        <v>574</v>
      </c>
      <c r="M37" s="20">
        <f t="shared" si="15"/>
        <v>1149</v>
      </c>
      <c r="N37" s="21">
        <f t="shared" si="26"/>
        <v>0.6796690307328606</v>
      </c>
      <c r="O37" s="21">
        <f t="shared" si="5"/>
        <v>0.6605293440736478</v>
      </c>
      <c r="P37" s="21">
        <f t="shared" si="6"/>
        <v>0.6699708454810496</v>
      </c>
      <c r="Q37" s="20">
        <v>58</v>
      </c>
      <c r="R37" s="20">
        <v>79</v>
      </c>
      <c r="S37" s="20">
        <f t="shared" si="16"/>
        <v>137</v>
      </c>
      <c r="T37" s="21">
        <f t="shared" si="7"/>
        <v>0.06855791962174941</v>
      </c>
      <c r="U37" s="21">
        <f t="shared" si="8"/>
        <v>0.09090909090909091</v>
      </c>
      <c r="V37" s="57">
        <f t="shared" si="9"/>
        <v>0.07988338192419825</v>
      </c>
      <c r="W37" s="35">
        <v>12</v>
      </c>
      <c r="X37" s="35">
        <v>28</v>
      </c>
      <c r="Y37" s="35">
        <f t="shared" si="17"/>
        <v>40</v>
      </c>
      <c r="Z37" s="38">
        <f t="shared" si="18"/>
        <v>0.014184397163120567</v>
      </c>
      <c r="AA37" s="38">
        <f t="shared" si="19"/>
        <v>0.03222094361334868</v>
      </c>
      <c r="AB37" s="38">
        <f t="shared" si="20"/>
        <v>0.023323615160349854</v>
      </c>
    </row>
    <row r="38" spans="1:28" s="7" customFormat="1" ht="28.5" customHeight="1">
      <c r="A38" s="22" t="s">
        <v>119</v>
      </c>
      <c r="B38" s="44">
        <f>B32+B33+B34+B35+B36+B37</f>
        <v>3737</v>
      </c>
      <c r="C38" s="44">
        <f>C32+C33+C34+C35+C36+C37</f>
        <v>3775</v>
      </c>
      <c r="D38" s="34">
        <f>B38+C38</f>
        <v>7512</v>
      </c>
      <c r="E38" s="34">
        <f>E32+E33+E34+E35+E36+E37</f>
        <v>636</v>
      </c>
      <c r="F38" s="34">
        <f>F32+F33+F34+F35+F36+F37</f>
        <v>579</v>
      </c>
      <c r="G38" s="34">
        <f t="shared" si="14"/>
        <v>1215</v>
      </c>
      <c r="H38" s="25">
        <f t="shared" si="24"/>
        <v>0.1701899919721702</v>
      </c>
      <c r="I38" s="25">
        <f t="shared" si="2"/>
        <v>0.1533774834437086</v>
      </c>
      <c r="J38" s="25">
        <f t="shared" si="25"/>
        <v>0.161741214057508</v>
      </c>
      <c r="K38" s="34">
        <f>K32+K33+K34+K35+K36+K37</f>
        <v>2534</v>
      </c>
      <c r="L38" s="34">
        <f>L32+L33+L34+L35+L36+L37</f>
        <v>2482</v>
      </c>
      <c r="M38" s="34">
        <f t="shared" si="15"/>
        <v>5016</v>
      </c>
      <c r="N38" s="25">
        <f t="shared" si="26"/>
        <v>0.6780840246186781</v>
      </c>
      <c r="O38" s="25">
        <f t="shared" si="5"/>
        <v>0.6574834437086092</v>
      </c>
      <c r="P38" s="25">
        <f t="shared" si="6"/>
        <v>0.6677316293929713</v>
      </c>
      <c r="Q38" s="34">
        <f>Q32+Q33+Q34+Q35+Q36+Q37</f>
        <v>567</v>
      </c>
      <c r="R38" s="34">
        <f>R32+R33+R34+R35+R36+R37</f>
        <v>714</v>
      </c>
      <c r="S38" s="34">
        <f t="shared" si="16"/>
        <v>1281</v>
      </c>
      <c r="T38" s="25">
        <f t="shared" si="7"/>
        <v>0.15172598340915172</v>
      </c>
      <c r="U38" s="25">
        <f t="shared" si="8"/>
        <v>0.1891390728476821</v>
      </c>
      <c r="V38" s="58">
        <f t="shared" si="9"/>
        <v>0.17052715654952078</v>
      </c>
      <c r="W38" s="22">
        <f>W32+W33+W34+W35+W36+W37</f>
        <v>212</v>
      </c>
      <c r="X38" s="22">
        <f>X32+X33+X34+X35+X36+X37</f>
        <v>342</v>
      </c>
      <c r="Y38" s="22">
        <f t="shared" si="17"/>
        <v>554</v>
      </c>
      <c r="Z38" s="25">
        <f t="shared" si="18"/>
        <v>0.05672999732405673</v>
      </c>
      <c r="AA38" s="25">
        <f t="shared" si="19"/>
        <v>0.09059602649006622</v>
      </c>
      <c r="AB38" s="25">
        <f t="shared" si="20"/>
        <v>0.07374866879659212</v>
      </c>
    </row>
    <row r="39" spans="1:28" s="7" customFormat="1" ht="28.5" customHeight="1">
      <c r="A39" s="49" t="s">
        <v>33</v>
      </c>
      <c r="B39" s="27">
        <f t="shared" si="23"/>
        <v>289</v>
      </c>
      <c r="C39" s="27">
        <f t="shared" si="23"/>
        <v>232</v>
      </c>
      <c r="D39" s="28">
        <f t="shared" si="13"/>
        <v>521</v>
      </c>
      <c r="E39" s="28">
        <v>40</v>
      </c>
      <c r="F39" s="28">
        <v>20</v>
      </c>
      <c r="G39" s="28">
        <f t="shared" si="14"/>
        <v>60</v>
      </c>
      <c r="H39" s="50">
        <f t="shared" si="1"/>
        <v>0.1384083044982699</v>
      </c>
      <c r="I39" s="50">
        <f t="shared" si="2"/>
        <v>0.08620689655172414</v>
      </c>
      <c r="J39" s="50">
        <f t="shared" si="3"/>
        <v>0.11516314779270634</v>
      </c>
      <c r="K39" s="28">
        <v>206</v>
      </c>
      <c r="L39" s="28">
        <v>166</v>
      </c>
      <c r="M39" s="28">
        <f t="shared" si="15"/>
        <v>372</v>
      </c>
      <c r="N39" s="50">
        <f t="shared" si="4"/>
        <v>0.71280276816609</v>
      </c>
      <c r="O39" s="50">
        <f t="shared" si="5"/>
        <v>0.7155172413793104</v>
      </c>
      <c r="P39" s="50">
        <f t="shared" si="6"/>
        <v>0.7140115163147792</v>
      </c>
      <c r="Q39" s="28">
        <v>43</v>
      </c>
      <c r="R39" s="28">
        <v>46</v>
      </c>
      <c r="S39" s="28">
        <f t="shared" si="16"/>
        <v>89</v>
      </c>
      <c r="T39" s="50">
        <f t="shared" si="7"/>
        <v>0.14878892733564014</v>
      </c>
      <c r="U39" s="50">
        <f t="shared" si="8"/>
        <v>0.19827586206896552</v>
      </c>
      <c r="V39" s="63">
        <f t="shared" si="9"/>
        <v>0.1708253358925144</v>
      </c>
      <c r="W39" s="40">
        <v>19</v>
      </c>
      <c r="X39" s="40">
        <v>24</v>
      </c>
      <c r="Y39" s="40">
        <f t="shared" si="17"/>
        <v>43</v>
      </c>
      <c r="Z39" s="43">
        <f t="shared" si="18"/>
        <v>0.0657439446366782</v>
      </c>
      <c r="AA39" s="43">
        <f t="shared" si="19"/>
        <v>0.10344827586206896</v>
      </c>
      <c r="AB39" s="43">
        <f t="shared" si="20"/>
        <v>0.08253358925143954</v>
      </c>
    </row>
    <row r="40" spans="1:28" s="7" customFormat="1" ht="28.5" customHeight="1">
      <c r="A40" s="14" t="s">
        <v>34</v>
      </c>
      <c r="B40" s="15">
        <f t="shared" si="23"/>
        <v>798</v>
      </c>
      <c r="C40" s="15">
        <f t="shared" si="23"/>
        <v>789</v>
      </c>
      <c r="D40" s="16">
        <f t="shared" si="13"/>
        <v>1587</v>
      </c>
      <c r="E40" s="16">
        <v>89</v>
      </c>
      <c r="F40" s="16">
        <v>94</v>
      </c>
      <c r="G40" s="16">
        <f t="shared" si="14"/>
        <v>183</v>
      </c>
      <c r="H40" s="17">
        <f t="shared" si="1"/>
        <v>0.11152882205513784</v>
      </c>
      <c r="I40" s="17">
        <f t="shared" si="2"/>
        <v>0.11913814955640051</v>
      </c>
      <c r="J40" s="17">
        <f t="shared" si="3"/>
        <v>0.11531190926275993</v>
      </c>
      <c r="K40" s="16">
        <v>532</v>
      </c>
      <c r="L40" s="16">
        <v>473</v>
      </c>
      <c r="M40" s="16">
        <f t="shared" si="15"/>
        <v>1005</v>
      </c>
      <c r="N40" s="17">
        <f t="shared" si="4"/>
        <v>0.6666666666666666</v>
      </c>
      <c r="O40" s="17">
        <f t="shared" si="5"/>
        <v>0.5994930291508238</v>
      </c>
      <c r="P40" s="17">
        <f t="shared" si="6"/>
        <v>0.6332703213610587</v>
      </c>
      <c r="Q40" s="16">
        <v>177</v>
      </c>
      <c r="R40" s="16">
        <v>222</v>
      </c>
      <c r="S40" s="16">
        <f t="shared" si="16"/>
        <v>399</v>
      </c>
      <c r="T40" s="17">
        <f t="shared" si="7"/>
        <v>0.22180451127819548</v>
      </c>
      <c r="U40" s="17">
        <f t="shared" si="8"/>
        <v>0.2813688212927757</v>
      </c>
      <c r="V40" s="56">
        <f t="shared" si="9"/>
        <v>0.2514177693761815</v>
      </c>
      <c r="W40" s="14">
        <v>78</v>
      </c>
      <c r="X40" s="14">
        <v>100</v>
      </c>
      <c r="Y40" s="14">
        <f t="shared" si="17"/>
        <v>178</v>
      </c>
      <c r="Z40" s="17">
        <f t="shared" si="18"/>
        <v>0.09774436090225563</v>
      </c>
      <c r="AA40" s="17">
        <f t="shared" si="19"/>
        <v>0.1267427122940431</v>
      </c>
      <c r="AB40" s="17">
        <f t="shared" si="20"/>
        <v>0.11216131064902331</v>
      </c>
    </row>
    <row r="41" spans="1:28" s="7" customFormat="1" ht="28.5" customHeight="1">
      <c r="A41" s="14" t="s">
        <v>35</v>
      </c>
      <c r="B41" s="15">
        <f t="shared" si="23"/>
        <v>0</v>
      </c>
      <c r="C41" s="15">
        <f t="shared" si="23"/>
        <v>0</v>
      </c>
      <c r="D41" s="16">
        <f t="shared" si="13"/>
        <v>0</v>
      </c>
      <c r="E41" s="16">
        <v>0</v>
      </c>
      <c r="F41" s="16">
        <v>0</v>
      </c>
      <c r="G41" s="16">
        <f t="shared" si="14"/>
        <v>0</v>
      </c>
      <c r="H41" s="39">
        <v>0</v>
      </c>
      <c r="I41" s="39">
        <v>0</v>
      </c>
      <c r="J41" s="39">
        <v>0</v>
      </c>
      <c r="K41" s="16">
        <v>0</v>
      </c>
      <c r="L41" s="16">
        <v>0</v>
      </c>
      <c r="M41" s="16">
        <f t="shared" si="15"/>
        <v>0</v>
      </c>
      <c r="N41" s="39">
        <v>0</v>
      </c>
      <c r="O41" s="39">
        <v>0</v>
      </c>
      <c r="P41" s="39">
        <v>0</v>
      </c>
      <c r="Q41" s="16">
        <v>0</v>
      </c>
      <c r="R41" s="16">
        <v>0</v>
      </c>
      <c r="S41" s="16">
        <f t="shared" si="16"/>
        <v>0</v>
      </c>
      <c r="T41" s="39">
        <v>0</v>
      </c>
      <c r="U41" s="39">
        <v>0</v>
      </c>
      <c r="V41" s="56">
        <v>0</v>
      </c>
      <c r="W41" s="14">
        <v>0</v>
      </c>
      <c r="X41" s="14">
        <v>0</v>
      </c>
      <c r="Y41" s="14">
        <f t="shared" si="17"/>
        <v>0</v>
      </c>
      <c r="Z41" s="17">
        <v>0</v>
      </c>
      <c r="AA41" s="17">
        <v>0</v>
      </c>
      <c r="AB41" s="17">
        <v>0</v>
      </c>
    </row>
    <row r="42" spans="1:28" s="7" customFormat="1" ht="28.5" customHeight="1">
      <c r="A42" s="14" t="s">
        <v>36</v>
      </c>
      <c r="B42" s="15">
        <f t="shared" si="23"/>
        <v>566</v>
      </c>
      <c r="C42" s="15">
        <f t="shared" si="23"/>
        <v>542</v>
      </c>
      <c r="D42" s="16">
        <f t="shared" si="13"/>
        <v>1108</v>
      </c>
      <c r="E42" s="16">
        <v>77</v>
      </c>
      <c r="F42" s="16">
        <v>67</v>
      </c>
      <c r="G42" s="16">
        <f t="shared" si="14"/>
        <v>144</v>
      </c>
      <c r="H42" s="17">
        <f aca="true" t="shared" si="27" ref="H42:H75">E42/B42</f>
        <v>0.13604240282685512</v>
      </c>
      <c r="I42" s="17">
        <f aca="true" t="shared" si="28" ref="I42:I73">F42/C42</f>
        <v>0.12361623616236163</v>
      </c>
      <c r="J42" s="17">
        <f aca="true" t="shared" si="29" ref="J42:J73">G42/D42</f>
        <v>0.1299638989169675</v>
      </c>
      <c r="K42" s="16">
        <v>327</v>
      </c>
      <c r="L42" s="16">
        <v>305</v>
      </c>
      <c r="M42" s="16">
        <f t="shared" si="15"/>
        <v>632</v>
      </c>
      <c r="N42" s="17">
        <f aca="true" t="shared" si="30" ref="N42:N73">K42/B42</f>
        <v>0.5777385159010601</v>
      </c>
      <c r="O42" s="17">
        <f aca="true" t="shared" si="31" ref="O42:O73">L42/C42</f>
        <v>0.5627306273062731</v>
      </c>
      <c r="P42" s="17">
        <f aca="true" t="shared" si="32" ref="P42:P73">M42/D42</f>
        <v>0.5703971119133574</v>
      </c>
      <c r="Q42" s="16">
        <v>162</v>
      </c>
      <c r="R42" s="16">
        <v>170</v>
      </c>
      <c r="S42" s="16">
        <f t="shared" si="16"/>
        <v>332</v>
      </c>
      <c r="T42" s="17">
        <f aca="true" t="shared" si="33" ref="T42:T73">Q42/B42</f>
        <v>0.2862190812720848</v>
      </c>
      <c r="U42" s="17">
        <f aca="true" t="shared" si="34" ref="U42:U73">R42/C42</f>
        <v>0.31365313653136534</v>
      </c>
      <c r="V42" s="56">
        <f aca="true" t="shared" si="35" ref="V42:V73">S42/D42</f>
        <v>0.2996389891696751</v>
      </c>
      <c r="W42" s="14">
        <v>42</v>
      </c>
      <c r="X42" s="14">
        <v>54</v>
      </c>
      <c r="Y42" s="14">
        <f t="shared" si="17"/>
        <v>96</v>
      </c>
      <c r="Z42" s="17">
        <f t="shared" si="18"/>
        <v>0.07420494699646643</v>
      </c>
      <c r="AA42" s="17">
        <f t="shared" si="19"/>
        <v>0.0996309963099631</v>
      </c>
      <c r="AB42" s="17">
        <f t="shared" si="20"/>
        <v>0.08664259927797834</v>
      </c>
    </row>
    <row r="43" spans="1:28" s="7" customFormat="1" ht="28.5" customHeight="1">
      <c r="A43" s="35" t="s">
        <v>37</v>
      </c>
      <c r="B43" s="36">
        <f t="shared" si="23"/>
        <v>36</v>
      </c>
      <c r="C43" s="36">
        <f t="shared" si="23"/>
        <v>16</v>
      </c>
      <c r="D43" s="37">
        <f t="shared" si="13"/>
        <v>52</v>
      </c>
      <c r="E43" s="37">
        <v>4</v>
      </c>
      <c r="F43" s="37">
        <v>2</v>
      </c>
      <c r="G43" s="37">
        <f t="shared" si="14"/>
        <v>6</v>
      </c>
      <c r="H43" s="38">
        <f t="shared" si="27"/>
        <v>0.1111111111111111</v>
      </c>
      <c r="I43" s="38">
        <f t="shared" si="28"/>
        <v>0.125</v>
      </c>
      <c r="J43" s="38">
        <f t="shared" si="29"/>
        <v>0.11538461538461539</v>
      </c>
      <c r="K43" s="37">
        <v>27</v>
      </c>
      <c r="L43" s="37">
        <v>6</v>
      </c>
      <c r="M43" s="37">
        <f t="shared" si="15"/>
        <v>33</v>
      </c>
      <c r="N43" s="38">
        <f t="shared" si="30"/>
        <v>0.75</v>
      </c>
      <c r="O43" s="38">
        <f t="shared" si="31"/>
        <v>0.375</v>
      </c>
      <c r="P43" s="38">
        <f t="shared" si="32"/>
        <v>0.6346153846153846</v>
      </c>
      <c r="Q43" s="37">
        <v>5</v>
      </c>
      <c r="R43" s="37">
        <v>8</v>
      </c>
      <c r="S43" s="37">
        <f t="shared" si="16"/>
        <v>13</v>
      </c>
      <c r="T43" s="38">
        <f t="shared" si="33"/>
        <v>0.1388888888888889</v>
      </c>
      <c r="U43" s="38">
        <f t="shared" si="34"/>
        <v>0.5</v>
      </c>
      <c r="V43" s="61">
        <f t="shared" si="35"/>
        <v>0.25</v>
      </c>
      <c r="W43" s="35">
        <v>2</v>
      </c>
      <c r="X43" s="35">
        <v>4</v>
      </c>
      <c r="Y43" s="35">
        <f t="shared" si="17"/>
        <v>6</v>
      </c>
      <c r="Z43" s="38">
        <f t="shared" si="18"/>
        <v>0.05555555555555555</v>
      </c>
      <c r="AA43" s="38">
        <f t="shared" si="19"/>
        <v>0.25</v>
      </c>
      <c r="AB43" s="38">
        <f t="shared" si="20"/>
        <v>0.11538461538461539</v>
      </c>
    </row>
    <row r="44" spans="1:28" s="7" customFormat="1" ht="28.5" customHeight="1">
      <c r="A44" s="22" t="s">
        <v>97</v>
      </c>
      <c r="B44" s="34">
        <f>B39+B40+B41+B42+B43</f>
        <v>1689</v>
      </c>
      <c r="C44" s="34">
        <f>C39+C40+C41+C42+C43</f>
        <v>1579</v>
      </c>
      <c r="D44" s="34">
        <f aca="true" t="shared" si="36" ref="D44:D81">B44+C44</f>
        <v>3268</v>
      </c>
      <c r="E44" s="34">
        <f>E39+E40+E41+E42+E43</f>
        <v>210</v>
      </c>
      <c r="F44" s="34">
        <f>F39+F40+F41+F42+F43</f>
        <v>183</v>
      </c>
      <c r="G44" s="34">
        <f t="shared" si="14"/>
        <v>393</v>
      </c>
      <c r="H44" s="25">
        <f t="shared" si="27"/>
        <v>0.12433392539964476</v>
      </c>
      <c r="I44" s="25">
        <f t="shared" si="28"/>
        <v>0.11589613679544016</v>
      </c>
      <c r="J44" s="25">
        <f t="shared" si="29"/>
        <v>0.12025703794369645</v>
      </c>
      <c r="K44" s="34">
        <f>K39+K40+K41+K42+K43</f>
        <v>1092</v>
      </c>
      <c r="L44" s="34">
        <f>L39+L40+L41+L42+L43</f>
        <v>950</v>
      </c>
      <c r="M44" s="34">
        <f t="shared" si="15"/>
        <v>2042</v>
      </c>
      <c r="N44" s="25">
        <f t="shared" si="30"/>
        <v>0.6465364120781527</v>
      </c>
      <c r="O44" s="25">
        <f t="shared" si="31"/>
        <v>0.6016466117796073</v>
      </c>
      <c r="P44" s="25">
        <f t="shared" si="32"/>
        <v>0.6248470012239902</v>
      </c>
      <c r="Q44" s="34">
        <f>Q39+Q40+Q41+Q42+Q43</f>
        <v>387</v>
      </c>
      <c r="R44" s="34">
        <f>R39+R40+R41+R42+R43</f>
        <v>446</v>
      </c>
      <c r="S44" s="34">
        <f t="shared" si="16"/>
        <v>833</v>
      </c>
      <c r="T44" s="25">
        <f t="shared" si="33"/>
        <v>0.2291296625222025</v>
      </c>
      <c r="U44" s="25">
        <f t="shared" si="34"/>
        <v>0.2824572514249525</v>
      </c>
      <c r="V44" s="58">
        <f t="shared" si="35"/>
        <v>0.25489596083231336</v>
      </c>
      <c r="W44" s="22">
        <f>W39+W40+W41+W42+W43</f>
        <v>141</v>
      </c>
      <c r="X44" s="22">
        <f>X39+X40+X41+X42+X43</f>
        <v>182</v>
      </c>
      <c r="Y44" s="22">
        <f t="shared" si="17"/>
        <v>323</v>
      </c>
      <c r="Z44" s="25">
        <f t="shared" si="18"/>
        <v>0.08348134991119005</v>
      </c>
      <c r="AA44" s="25">
        <f t="shared" si="19"/>
        <v>0.11526282457251424</v>
      </c>
      <c r="AB44" s="25">
        <f t="shared" si="20"/>
        <v>0.09883720930232558</v>
      </c>
    </row>
    <row r="45" spans="1:28" s="7" customFormat="1" ht="28.5" customHeight="1">
      <c r="A45" s="40" t="s">
        <v>38</v>
      </c>
      <c r="B45" s="41">
        <f aca="true" t="shared" si="37" ref="B45:C50">E45+K45+Q45</f>
        <v>49</v>
      </c>
      <c r="C45" s="41">
        <f t="shared" si="37"/>
        <v>38</v>
      </c>
      <c r="D45" s="42">
        <f t="shared" si="36"/>
        <v>87</v>
      </c>
      <c r="E45" s="42">
        <v>9</v>
      </c>
      <c r="F45" s="42">
        <v>6</v>
      </c>
      <c r="G45" s="42">
        <f t="shared" si="14"/>
        <v>15</v>
      </c>
      <c r="H45" s="43">
        <f t="shared" si="27"/>
        <v>0.1836734693877551</v>
      </c>
      <c r="I45" s="43">
        <f t="shared" si="28"/>
        <v>0.15789473684210525</v>
      </c>
      <c r="J45" s="43">
        <f t="shared" si="29"/>
        <v>0.1724137931034483</v>
      </c>
      <c r="K45" s="42">
        <v>32</v>
      </c>
      <c r="L45" s="42">
        <v>23</v>
      </c>
      <c r="M45" s="42">
        <f t="shared" si="15"/>
        <v>55</v>
      </c>
      <c r="N45" s="43">
        <f t="shared" si="30"/>
        <v>0.6530612244897959</v>
      </c>
      <c r="O45" s="43">
        <f t="shared" si="31"/>
        <v>0.6052631578947368</v>
      </c>
      <c r="P45" s="43">
        <f t="shared" si="32"/>
        <v>0.632183908045977</v>
      </c>
      <c r="Q45" s="42">
        <v>8</v>
      </c>
      <c r="R45" s="42">
        <v>9</v>
      </c>
      <c r="S45" s="42">
        <f t="shared" si="16"/>
        <v>17</v>
      </c>
      <c r="T45" s="43">
        <f t="shared" si="33"/>
        <v>0.16326530612244897</v>
      </c>
      <c r="U45" s="43">
        <f t="shared" si="34"/>
        <v>0.23684210526315788</v>
      </c>
      <c r="V45" s="64">
        <f t="shared" si="35"/>
        <v>0.19540229885057472</v>
      </c>
      <c r="W45" s="40">
        <v>1</v>
      </c>
      <c r="X45" s="40">
        <v>3</v>
      </c>
      <c r="Y45" s="40">
        <f t="shared" si="17"/>
        <v>4</v>
      </c>
      <c r="Z45" s="43">
        <f t="shared" si="18"/>
        <v>0.02040816326530612</v>
      </c>
      <c r="AA45" s="43">
        <f t="shared" si="19"/>
        <v>0.07894736842105263</v>
      </c>
      <c r="AB45" s="43">
        <f t="shared" si="20"/>
        <v>0.04597701149425287</v>
      </c>
    </row>
    <row r="46" spans="1:28" s="7" customFormat="1" ht="28.5" customHeight="1">
      <c r="A46" s="14" t="s">
        <v>39</v>
      </c>
      <c r="B46" s="15">
        <f t="shared" si="37"/>
        <v>892</v>
      </c>
      <c r="C46" s="15">
        <f t="shared" si="37"/>
        <v>817</v>
      </c>
      <c r="D46" s="16">
        <f t="shared" si="36"/>
        <v>1709</v>
      </c>
      <c r="E46" s="16">
        <v>212</v>
      </c>
      <c r="F46" s="16">
        <v>189</v>
      </c>
      <c r="G46" s="16">
        <f t="shared" si="14"/>
        <v>401</v>
      </c>
      <c r="H46" s="17">
        <f t="shared" si="27"/>
        <v>0.23766816143497757</v>
      </c>
      <c r="I46" s="17">
        <f t="shared" si="28"/>
        <v>0.23133414932680538</v>
      </c>
      <c r="J46" s="17">
        <f t="shared" si="29"/>
        <v>0.23464014043300174</v>
      </c>
      <c r="K46" s="16">
        <v>601</v>
      </c>
      <c r="L46" s="16">
        <v>544</v>
      </c>
      <c r="M46" s="16">
        <f t="shared" si="15"/>
        <v>1145</v>
      </c>
      <c r="N46" s="17">
        <f t="shared" si="30"/>
        <v>0.6737668161434978</v>
      </c>
      <c r="O46" s="17">
        <f t="shared" si="31"/>
        <v>0.6658506731946144</v>
      </c>
      <c r="P46" s="17">
        <f t="shared" si="32"/>
        <v>0.6699824458747806</v>
      </c>
      <c r="Q46" s="16">
        <v>79</v>
      </c>
      <c r="R46" s="16">
        <v>84</v>
      </c>
      <c r="S46" s="16">
        <f t="shared" si="16"/>
        <v>163</v>
      </c>
      <c r="T46" s="17">
        <f t="shared" si="33"/>
        <v>0.08856502242152467</v>
      </c>
      <c r="U46" s="17">
        <f t="shared" si="34"/>
        <v>0.10281517747858017</v>
      </c>
      <c r="V46" s="56">
        <f t="shared" si="35"/>
        <v>0.09537741369221767</v>
      </c>
      <c r="W46" s="14">
        <v>21</v>
      </c>
      <c r="X46" s="14">
        <v>38</v>
      </c>
      <c r="Y46" s="14">
        <f t="shared" si="17"/>
        <v>59</v>
      </c>
      <c r="Z46" s="17">
        <f t="shared" si="18"/>
        <v>0.023542600896860985</v>
      </c>
      <c r="AA46" s="17">
        <f t="shared" si="19"/>
        <v>0.046511627906976744</v>
      </c>
      <c r="AB46" s="17">
        <f t="shared" si="20"/>
        <v>0.03452311293153891</v>
      </c>
    </row>
    <row r="47" spans="1:28" s="7" customFormat="1" ht="28.5" customHeight="1">
      <c r="A47" s="14" t="s">
        <v>40</v>
      </c>
      <c r="B47" s="15">
        <f t="shared" si="37"/>
        <v>328</v>
      </c>
      <c r="C47" s="15">
        <f t="shared" si="37"/>
        <v>330</v>
      </c>
      <c r="D47" s="16">
        <f t="shared" si="36"/>
        <v>658</v>
      </c>
      <c r="E47" s="16">
        <v>30</v>
      </c>
      <c r="F47" s="16">
        <v>24</v>
      </c>
      <c r="G47" s="16">
        <f t="shared" si="14"/>
        <v>54</v>
      </c>
      <c r="H47" s="17">
        <f t="shared" si="27"/>
        <v>0.09146341463414634</v>
      </c>
      <c r="I47" s="17">
        <f t="shared" si="28"/>
        <v>0.07272727272727272</v>
      </c>
      <c r="J47" s="17">
        <f t="shared" si="29"/>
        <v>0.08206686930091185</v>
      </c>
      <c r="K47" s="16">
        <v>177</v>
      </c>
      <c r="L47" s="16">
        <v>181</v>
      </c>
      <c r="M47" s="16">
        <f t="shared" si="15"/>
        <v>358</v>
      </c>
      <c r="N47" s="17">
        <f t="shared" si="30"/>
        <v>0.5396341463414634</v>
      </c>
      <c r="O47" s="17">
        <f t="shared" si="31"/>
        <v>0.5484848484848485</v>
      </c>
      <c r="P47" s="17">
        <f t="shared" si="32"/>
        <v>0.5440729483282675</v>
      </c>
      <c r="Q47" s="16">
        <v>121</v>
      </c>
      <c r="R47" s="16">
        <v>125</v>
      </c>
      <c r="S47" s="16">
        <f t="shared" si="16"/>
        <v>246</v>
      </c>
      <c r="T47" s="17">
        <f t="shared" si="33"/>
        <v>0.36890243902439024</v>
      </c>
      <c r="U47" s="17">
        <f t="shared" si="34"/>
        <v>0.3787878787878788</v>
      </c>
      <c r="V47" s="56">
        <f t="shared" si="35"/>
        <v>0.3738601823708207</v>
      </c>
      <c r="W47" s="14">
        <v>29</v>
      </c>
      <c r="X47" s="14">
        <v>32</v>
      </c>
      <c r="Y47" s="14">
        <f t="shared" si="17"/>
        <v>61</v>
      </c>
      <c r="Z47" s="17">
        <f t="shared" si="18"/>
        <v>0.08841463414634146</v>
      </c>
      <c r="AA47" s="17">
        <f t="shared" si="19"/>
        <v>0.09696969696969697</v>
      </c>
      <c r="AB47" s="17">
        <f t="shared" si="20"/>
        <v>0.09270516717325228</v>
      </c>
    </row>
    <row r="48" spans="1:28" s="7" customFormat="1" ht="28.5" customHeight="1">
      <c r="A48" s="14" t="s">
        <v>41</v>
      </c>
      <c r="B48" s="15">
        <f t="shared" si="37"/>
        <v>108</v>
      </c>
      <c r="C48" s="15">
        <f t="shared" si="37"/>
        <v>107</v>
      </c>
      <c r="D48" s="16">
        <f t="shared" si="36"/>
        <v>215</v>
      </c>
      <c r="E48" s="16">
        <v>21</v>
      </c>
      <c r="F48" s="16">
        <v>20</v>
      </c>
      <c r="G48" s="16">
        <f t="shared" si="14"/>
        <v>41</v>
      </c>
      <c r="H48" s="17">
        <f t="shared" si="27"/>
        <v>0.19444444444444445</v>
      </c>
      <c r="I48" s="17">
        <f t="shared" si="28"/>
        <v>0.18691588785046728</v>
      </c>
      <c r="J48" s="17">
        <f t="shared" si="29"/>
        <v>0.19069767441860466</v>
      </c>
      <c r="K48" s="16">
        <v>68</v>
      </c>
      <c r="L48" s="16">
        <v>58</v>
      </c>
      <c r="M48" s="16">
        <f t="shared" si="15"/>
        <v>126</v>
      </c>
      <c r="N48" s="17">
        <f t="shared" si="30"/>
        <v>0.6296296296296297</v>
      </c>
      <c r="O48" s="17">
        <f t="shared" si="31"/>
        <v>0.5420560747663551</v>
      </c>
      <c r="P48" s="17">
        <f t="shared" si="32"/>
        <v>0.586046511627907</v>
      </c>
      <c r="Q48" s="16">
        <v>19</v>
      </c>
      <c r="R48" s="16">
        <v>29</v>
      </c>
      <c r="S48" s="16">
        <f t="shared" si="16"/>
        <v>48</v>
      </c>
      <c r="T48" s="17">
        <f t="shared" si="33"/>
        <v>0.17592592592592593</v>
      </c>
      <c r="U48" s="17">
        <f t="shared" si="34"/>
        <v>0.27102803738317754</v>
      </c>
      <c r="V48" s="56">
        <f t="shared" si="35"/>
        <v>0.22325581395348837</v>
      </c>
      <c r="W48" s="14">
        <v>10</v>
      </c>
      <c r="X48" s="14">
        <v>17</v>
      </c>
      <c r="Y48" s="14">
        <f t="shared" si="17"/>
        <v>27</v>
      </c>
      <c r="Z48" s="17">
        <f t="shared" si="18"/>
        <v>0.09259259259259259</v>
      </c>
      <c r="AA48" s="17">
        <f t="shared" si="19"/>
        <v>0.1588785046728972</v>
      </c>
      <c r="AB48" s="17">
        <f t="shared" si="20"/>
        <v>0.12558139534883722</v>
      </c>
    </row>
    <row r="49" spans="1:28" s="7" customFormat="1" ht="28.5" customHeight="1">
      <c r="A49" s="14" t="s">
        <v>42</v>
      </c>
      <c r="B49" s="15">
        <f t="shared" si="37"/>
        <v>181</v>
      </c>
      <c r="C49" s="15">
        <f t="shared" si="37"/>
        <v>183</v>
      </c>
      <c r="D49" s="16">
        <f t="shared" si="36"/>
        <v>364</v>
      </c>
      <c r="E49" s="16">
        <v>27</v>
      </c>
      <c r="F49" s="16">
        <v>31</v>
      </c>
      <c r="G49" s="16">
        <f t="shared" si="14"/>
        <v>58</v>
      </c>
      <c r="H49" s="17">
        <f t="shared" si="27"/>
        <v>0.14917127071823205</v>
      </c>
      <c r="I49" s="17">
        <f t="shared" si="28"/>
        <v>0.16939890710382513</v>
      </c>
      <c r="J49" s="17">
        <f t="shared" si="29"/>
        <v>0.15934065934065933</v>
      </c>
      <c r="K49" s="16">
        <v>113</v>
      </c>
      <c r="L49" s="16">
        <v>107</v>
      </c>
      <c r="M49" s="16">
        <f t="shared" si="15"/>
        <v>220</v>
      </c>
      <c r="N49" s="17">
        <f t="shared" si="30"/>
        <v>0.6243093922651933</v>
      </c>
      <c r="O49" s="17">
        <f t="shared" si="31"/>
        <v>0.5846994535519126</v>
      </c>
      <c r="P49" s="17">
        <f t="shared" si="32"/>
        <v>0.6043956043956044</v>
      </c>
      <c r="Q49" s="16">
        <v>41</v>
      </c>
      <c r="R49" s="16">
        <v>45</v>
      </c>
      <c r="S49" s="16">
        <f t="shared" si="16"/>
        <v>86</v>
      </c>
      <c r="T49" s="17">
        <f t="shared" si="33"/>
        <v>0.2265193370165746</v>
      </c>
      <c r="U49" s="17">
        <f t="shared" si="34"/>
        <v>0.2459016393442623</v>
      </c>
      <c r="V49" s="56">
        <f t="shared" si="35"/>
        <v>0.23626373626373626</v>
      </c>
      <c r="W49" s="14">
        <v>13</v>
      </c>
      <c r="X49" s="14">
        <v>21</v>
      </c>
      <c r="Y49" s="14">
        <f t="shared" si="17"/>
        <v>34</v>
      </c>
      <c r="Z49" s="17">
        <f t="shared" si="18"/>
        <v>0.0718232044198895</v>
      </c>
      <c r="AA49" s="17">
        <f t="shared" si="19"/>
        <v>0.11475409836065574</v>
      </c>
      <c r="AB49" s="17">
        <f t="shared" si="20"/>
        <v>0.09340659340659341</v>
      </c>
    </row>
    <row r="50" spans="1:28" s="7" customFormat="1" ht="28.5" customHeight="1">
      <c r="A50" s="35" t="s">
        <v>43</v>
      </c>
      <c r="B50" s="36">
        <f t="shared" si="37"/>
        <v>165</v>
      </c>
      <c r="C50" s="36">
        <f t="shared" si="37"/>
        <v>155</v>
      </c>
      <c r="D50" s="37">
        <f t="shared" si="36"/>
        <v>320</v>
      </c>
      <c r="E50" s="37">
        <v>26</v>
      </c>
      <c r="F50" s="37">
        <v>29</v>
      </c>
      <c r="G50" s="37">
        <f t="shared" si="14"/>
        <v>55</v>
      </c>
      <c r="H50" s="38">
        <f t="shared" si="27"/>
        <v>0.15757575757575756</v>
      </c>
      <c r="I50" s="38">
        <f t="shared" si="28"/>
        <v>0.1870967741935484</v>
      </c>
      <c r="J50" s="38">
        <f t="shared" si="29"/>
        <v>0.171875</v>
      </c>
      <c r="K50" s="37">
        <v>114</v>
      </c>
      <c r="L50" s="37">
        <v>101</v>
      </c>
      <c r="M50" s="37">
        <f t="shared" si="15"/>
        <v>215</v>
      </c>
      <c r="N50" s="38">
        <f t="shared" si="30"/>
        <v>0.6909090909090909</v>
      </c>
      <c r="O50" s="38">
        <f t="shared" si="31"/>
        <v>0.6516129032258065</v>
      </c>
      <c r="P50" s="38">
        <f t="shared" si="32"/>
        <v>0.671875</v>
      </c>
      <c r="Q50" s="37">
        <v>25</v>
      </c>
      <c r="R50" s="37">
        <v>25</v>
      </c>
      <c r="S50" s="37">
        <f t="shared" si="16"/>
        <v>50</v>
      </c>
      <c r="T50" s="38">
        <f t="shared" si="33"/>
        <v>0.15151515151515152</v>
      </c>
      <c r="U50" s="38">
        <f t="shared" si="34"/>
        <v>0.16129032258064516</v>
      </c>
      <c r="V50" s="61">
        <f t="shared" si="35"/>
        <v>0.15625</v>
      </c>
      <c r="W50" s="35">
        <v>5</v>
      </c>
      <c r="X50" s="35">
        <v>16</v>
      </c>
      <c r="Y50" s="35">
        <f t="shared" si="17"/>
        <v>21</v>
      </c>
      <c r="Z50" s="38">
        <f t="shared" si="18"/>
        <v>0.030303030303030304</v>
      </c>
      <c r="AA50" s="38">
        <f t="shared" si="19"/>
        <v>0.1032258064516129</v>
      </c>
      <c r="AB50" s="38">
        <f t="shared" si="20"/>
        <v>0.065625</v>
      </c>
    </row>
    <row r="51" spans="1:28" s="7" customFormat="1" ht="28.5" customHeight="1">
      <c r="A51" s="22" t="s">
        <v>101</v>
      </c>
      <c r="B51" s="34">
        <f>B45+B46+B47+B48+B49+B50</f>
        <v>1723</v>
      </c>
      <c r="C51" s="34">
        <f>C45+C46+C47+C48+C49+C50</f>
        <v>1630</v>
      </c>
      <c r="D51" s="34">
        <f t="shared" si="36"/>
        <v>3353</v>
      </c>
      <c r="E51" s="34">
        <f>E45+E46+E47+E48+E49+E50</f>
        <v>325</v>
      </c>
      <c r="F51" s="34">
        <f>F45+F46+F47+F48+F49+F50</f>
        <v>299</v>
      </c>
      <c r="G51" s="34">
        <f t="shared" si="14"/>
        <v>624</v>
      </c>
      <c r="H51" s="25">
        <f t="shared" si="27"/>
        <v>0.1886244921648288</v>
      </c>
      <c r="I51" s="25">
        <f t="shared" si="28"/>
        <v>0.18343558282208589</v>
      </c>
      <c r="J51" s="25">
        <f t="shared" si="29"/>
        <v>0.1861019982105577</v>
      </c>
      <c r="K51" s="34">
        <f>K45+K46+K47+K48+K49+K50</f>
        <v>1105</v>
      </c>
      <c r="L51" s="34">
        <f>L45+L46+L47+L48+L49+L50</f>
        <v>1014</v>
      </c>
      <c r="M51" s="34">
        <f t="shared" si="15"/>
        <v>2119</v>
      </c>
      <c r="N51" s="25">
        <f t="shared" si="30"/>
        <v>0.6413232733604178</v>
      </c>
      <c r="O51" s="25">
        <f t="shared" si="31"/>
        <v>0.6220858895705521</v>
      </c>
      <c r="P51" s="25">
        <f t="shared" si="32"/>
        <v>0.6319713689233523</v>
      </c>
      <c r="Q51" s="34">
        <f>Q45+Q46+Q47+Q48+Q49+Q50</f>
        <v>293</v>
      </c>
      <c r="R51" s="34">
        <f>R45+R46+R47+R48+R49+R50</f>
        <v>317</v>
      </c>
      <c r="S51" s="34">
        <f t="shared" si="16"/>
        <v>610</v>
      </c>
      <c r="T51" s="25">
        <f t="shared" si="33"/>
        <v>0.17005223447475334</v>
      </c>
      <c r="U51" s="25">
        <f t="shared" si="34"/>
        <v>0.19447852760736195</v>
      </c>
      <c r="V51" s="58">
        <f t="shared" si="35"/>
        <v>0.18192663286609007</v>
      </c>
      <c r="W51" s="22">
        <f>W45+W46+W47+W48+W49+W50</f>
        <v>79</v>
      </c>
      <c r="X51" s="22">
        <f>X45+X46+X47+X48+X49+X50</f>
        <v>127</v>
      </c>
      <c r="Y51" s="22">
        <f t="shared" si="17"/>
        <v>206</v>
      </c>
      <c r="Z51" s="25">
        <f t="shared" si="18"/>
        <v>0.045850261172373764</v>
      </c>
      <c r="AA51" s="25">
        <f t="shared" si="19"/>
        <v>0.07791411042944785</v>
      </c>
      <c r="AB51" s="25">
        <f t="shared" si="20"/>
        <v>0.06143751864002386</v>
      </c>
    </row>
    <row r="52" spans="1:28" s="7" customFormat="1" ht="28.5" customHeight="1">
      <c r="A52" s="26" t="s">
        <v>44</v>
      </c>
      <c r="B52" s="27">
        <f aca="true" t="shared" si="38" ref="B52:C58">E52+K52+Q52</f>
        <v>132</v>
      </c>
      <c r="C52" s="27">
        <f t="shared" si="38"/>
        <v>157</v>
      </c>
      <c r="D52" s="28">
        <f t="shared" si="36"/>
        <v>289</v>
      </c>
      <c r="E52" s="29">
        <v>19</v>
      </c>
      <c r="F52" s="29">
        <v>24</v>
      </c>
      <c r="G52" s="28">
        <f t="shared" si="14"/>
        <v>43</v>
      </c>
      <c r="H52" s="30">
        <f t="shared" si="27"/>
        <v>0.14393939393939395</v>
      </c>
      <c r="I52" s="30">
        <f t="shared" si="28"/>
        <v>0.15286624203821655</v>
      </c>
      <c r="J52" s="30">
        <f t="shared" si="29"/>
        <v>0.14878892733564014</v>
      </c>
      <c r="K52" s="29">
        <v>96</v>
      </c>
      <c r="L52" s="29">
        <v>117</v>
      </c>
      <c r="M52" s="28">
        <f t="shared" si="15"/>
        <v>213</v>
      </c>
      <c r="N52" s="30">
        <f t="shared" si="30"/>
        <v>0.7272727272727273</v>
      </c>
      <c r="O52" s="30">
        <f t="shared" si="31"/>
        <v>0.7452229299363057</v>
      </c>
      <c r="P52" s="30">
        <f t="shared" si="32"/>
        <v>0.7370242214532872</v>
      </c>
      <c r="Q52" s="29">
        <v>17</v>
      </c>
      <c r="R52" s="29">
        <v>16</v>
      </c>
      <c r="S52" s="28">
        <f t="shared" si="16"/>
        <v>33</v>
      </c>
      <c r="T52" s="30">
        <f t="shared" si="33"/>
        <v>0.12878787878787878</v>
      </c>
      <c r="U52" s="30">
        <f t="shared" si="34"/>
        <v>0.10191082802547771</v>
      </c>
      <c r="V52" s="59">
        <f t="shared" si="35"/>
        <v>0.11418685121107267</v>
      </c>
      <c r="W52" s="40">
        <v>1</v>
      </c>
      <c r="X52" s="40">
        <v>6</v>
      </c>
      <c r="Y52" s="40">
        <f t="shared" si="17"/>
        <v>7</v>
      </c>
      <c r="Z52" s="43">
        <f t="shared" si="18"/>
        <v>0.007575757575757576</v>
      </c>
      <c r="AA52" s="43">
        <f t="shared" si="19"/>
        <v>0.03821656050955414</v>
      </c>
      <c r="AB52" s="43">
        <f t="shared" si="20"/>
        <v>0.02422145328719723</v>
      </c>
    </row>
    <row r="53" spans="1:28" s="7" customFormat="1" ht="28.5" customHeight="1">
      <c r="A53" s="14" t="s">
        <v>45</v>
      </c>
      <c r="B53" s="15">
        <f t="shared" si="38"/>
        <v>991</v>
      </c>
      <c r="C53" s="15">
        <f t="shared" si="38"/>
        <v>955</v>
      </c>
      <c r="D53" s="16">
        <f t="shared" si="36"/>
        <v>1946</v>
      </c>
      <c r="E53" s="16">
        <v>167</v>
      </c>
      <c r="F53" s="16">
        <v>158</v>
      </c>
      <c r="G53" s="16">
        <f t="shared" si="14"/>
        <v>325</v>
      </c>
      <c r="H53" s="17">
        <f t="shared" si="27"/>
        <v>0.16851664984863773</v>
      </c>
      <c r="I53" s="17">
        <f t="shared" si="28"/>
        <v>0.16544502617801046</v>
      </c>
      <c r="J53" s="17">
        <f t="shared" si="29"/>
        <v>0.1670092497430627</v>
      </c>
      <c r="K53" s="16">
        <v>605</v>
      </c>
      <c r="L53" s="16">
        <v>559</v>
      </c>
      <c r="M53" s="16">
        <f t="shared" si="15"/>
        <v>1164</v>
      </c>
      <c r="N53" s="17">
        <f t="shared" si="30"/>
        <v>0.6104944500504541</v>
      </c>
      <c r="O53" s="17">
        <f t="shared" si="31"/>
        <v>0.5853403141361256</v>
      </c>
      <c r="P53" s="17">
        <f t="shared" si="32"/>
        <v>0.5981500513874615</v>
      </c>
      <c r="Q53" s="16">
        <v>219</v>
      </c>
      <c r="R53" s="16">
        <v>238</v>
      </c>
      <c r="S53" s="16">
        <f t="shared" si="16"/>
        <v>457</v>
      </c>
      <c r="T53" s="17">
        <f t="shared" si="33"/>
        <v>0.2209889001009082</v>
      </c>
      <c r="U53" s="17">
        <f t="shared" si="34"/>
        <v>0.24921465968586387</v>
      </c>
      <c r="V53" s="56">
        <f t="shared" si="35"/>
        <v>0.23484069886947584</v>
      </c>
      <c r="W53" s="14">
        <v>86</v>
      </c>
      <c r="X53" s="14">
        <v>100</v>
      </c>
      <c r="Y53" s="14">
        <f t="shared" si="17"/>
        <v>186</v>
      </c>
      <c r="Z53" s="17">
        <f t="shared" si="18"/>
        <v>0.08678102926337034</v>
      </c>
      <c r="AA53" s="17">
        <f t="shared" si="19"/>
        <v>0.10471204188481675</v>
      </c>
      <c r="AB53" s="17">
        <f t="shared" si="20"/>
        <v>0.09558067831449127</v>
      </c>
    </row>
    <row r="54" spans="1:28" s="7" customFormat="1" ht="28.5" customHeight="1">
      <c r="A54" s="14" t="s">
        <v>46</v>
      </c>
      <c r="B54" s="15">
        <f t="shared" si="38"/>
        <v>1359</v>
      </c>
      <c r="C54" s="15">
        <f t="shared" si="38"/>
        <v>1269</v>
      </c>
      <c r="D54" s="16">
        <f t="shared" si="36"/>
        <v>2628</v>
      </c>
      <c r="E54" s="16">
        <v>188</v>
      </c>
      <c r="F54" s="16">
        <v>195</v>
      </c>
      <c r="G54" s="16">
        <f t="shared" si="14"/>
        <v>383</v>
      </c>
      <c r="H54" s="17">
        <f t="shared" si="27"/>
        <v>0.13833701250919794</v>
      </c>
      <c r="I54" s="17">
        <f t="shared" si="28"/>
        <v>0.1536643026004728</v>
      </c>
      <c r="J54" s="17">
        <f t="shared" si="29"/>
        <v>0.14573820395738205</v>
      </c>
      <c r="K54" s="16">
        <v>981</v>
      </c>
      <c r="L54" s="16">
        <v>869</v>
      </c>
      <c r="M54" s="16">
        <f t="shared" si="15"/>
        <v>1850</v>
      </c>
      <c r="N54" s="17">
        <f t="shared" si="30"/>
        <v>0.7218543046357616</v>
      </c>
      <c r="O54" s="17">
        <f t="shared" si="31"/>
        <v>0.6847911741528763</v>
      </c>
      <c r="P54" s="17">
        <f t="shared" si="32"/>
        <v>0.7039573820395738</v>
      </c>
      <c r="Q54" s="16">
        <v>190</v>
      </c>
      <c r="R54" s="16">
        <v>205</v>
      </c>
      <c r="S54" s="16">
        <f t="shared" si="16"/>
        <v>395</v>
      </c>
      <c r="T54" s="17">
        <f t="shared" si="33"/>
        <v>0.13980868285504047</v>
      </c>
      <c r="U54" s="17">
        <f t="shared" si="34"/>
        <v>0.16154452324665092</v>
      </c>
      <c r="V54" s="56">
        <f t="shared" si="35"/>
        <v>0.15030441400304415</v>
      </c>
      <c r="W54" s="14">
        <v>65</v>
      </c>
      <c r="X54" s="14">
        <v>82</v>
      </c>
      <c r="Y54" s="14">
        <f t="shared" si="17"/>
        <v>147</v>
      </c>
      <c r="Z54" s="17">
        <f t="shared" si="18"/>
        <v>0.047829286239882265</v>
      </c>
      <c r="AA54" s="17">
        <f t="shared" si="19"/>
        <v>0.06461780929866036</v>
      </c>
      <c r="AB54" s="17">
        <f t="shared" si="20"/>
        <v>0.05593607305936073</v>
      </c>
    </row>
    <row r="55" spans="1:28" s="7" customFormat="1" ht="28.5" customHeight="1">
      <c r="A55" s="14" t="s">
        <v>47</v>
      </c>
      <c r="B55" s="15">
        <f t="shared" si="38"/>
        <v>566</v>
      </c>
      <c r="C55" s="15">
        <f t="shared" si="38"/>
        <v>508</v>
      </c>
      <c r="D55" s="16">
        <f t="shared" si="36"/>
        <v>1074</v>
      </c>
      <c r="E55" s="16">
        <v>61</v>
      </c>
      <c r="F55" s="16">
        <v>56</v>
      </c>
      <c r="G55" s="16">
        <f t="shared" si="14"/>
        <v>117</v>
      </c>
      <c r="H55" s="17">
        <f t="shared" si="27"/>
        <v>0.10777385159010601</v>
      </c>
      <c r="I55" s="17">
        <f t="shared" si="28"/>
        <v>0.11023622047244094</v>
      </c>
      <c r="J55" s="17">
        <f t="shared" si="29"/>
        <v>0.10893854748603352</v>
      </c>
      <c r="K55" s="16">
        <v>390</v>
      </c>
      <c r="L55" s="16">
        <v>325</v>
      </c>
      <c r="M55" s="16">
        <f t="shared" si="15"/>
        <v>715</v>
      </c>
      <c r="N55" s="17">
        <f t="shared" si="30"/>
        <v>0.6890459363957597</v>
      </c>
      <c r="O55" s="17">
        <f t="shared" si="31"/>
        <v>0.639763779527559</v>
      </c>
      <c r="P55" s="17">
        <f t="shared" si="32"/>
        <v>0.6657355679702048</v>
      </c>
      <c r="Q55" s="16">
        <v>115</v>
      </c>
      <c r="R55" s="16">
        <v>127</v>
      </c>
      <c r="S55" s="16">
        <f t="shared" si="16"/>
        <v>242</v>
      </c>
      <c r="T55" s="17">
        <f t="shared" si="33"/>
        <v>0.20318021201413428</v>
      </c>
      <c r="U55" s="17">
        <f t="shared" si="34"/>
        <v>0.25</v>
      </c>
      <c r="V55" s="56">
        <f t="shared" si="35"/>
        <v>0.22532588454376165</v>
      </c>
      <c r="W55" s="14">
        <v>43</v>
      </c>
      <c r="X55" s="14">
        <v>55</v>
      </c>
      <c r="Y55" s="14">
        <f t="shared" si="17"/>
        <v>98</v>
      </c>
      <c r="Z55" s="17">
        <f t="shared" si="18"/>
        <v>0.07597173144876325</v>
      </c>
      <c r="AA55" s="17">
        <f t="shared" si="19"/>
        <v>0.10826771653543307</v>
      </c>
      <c r="AB55" s="17">
        <f t="shared" si="20"/>
        <v>0.09124767225325885</v>
      </c>
    </row>
    <row r="56" spans="1:28" s="7" customFormat="1" ht="28.5" customHeight="1">
      <c r="A56" s="14" t="s">
        <v>48</v>
      </c>
      <c r="B56" s="15">
        <f t="shared" si="38"/>
        <v>1207</v>
      </c>
      <c r="C56" s="15">
        <f t="shared" si="38"/>
        <v>1215</v>
      </c>
      <c r="D56" s="16">
        <f t="shared" si="36"/>
        <v>2422</v>
      </c>
      <c r="E56" s="16">
        <v>197</v>
      </c>
      <c r="F56" s="16">
        <v>171</v>
      </c>
      <c r="G56" s="16">
        <f t="shared" si="14"/>
        <v>368</v>
      </c>
      <c r="H56" s="17">
        <f t="shared" si="27"/>
        <v>0.1632145816072908</v>
      </c>
      <c r="I56" s="17">
        <f t="shared" si="28"/>
        <v>0.14074074074074075</v>
      </c>
      <c r="J56" s="17">
        <f t="shared" si="29"/>
        <v>0.15194054500412882</v>
      </c>
      <c r="K56" s="16">
        <v>729</v>
      </c>
      <c r="L56" s="16">
        <v>686</v>
      </c>
      <c r="M56" s="16">
        <f t="shared" si="15"/>
        <v>1415</v>
      </c>
      <c r="N56" s="17">
        <f t="shared" si="30"/>
        <v>0.603976801988401</v>
      </c>
      <c r="O56" s="17">
        <f t="shared" si="31"/>
        <v>0.5646090534979424</v>
      </c>
      <c r="P56" s="17">
        <f t="shared" si="32"/>
        <v>0.5842279108175062</v>
      </c>
      <c r="Q56" s="16">
        <v>281</v>
      </c>
      <c r="R56" s="16">
        <v>358</v>
      </c>
      <c r="S56" s="16">
        <f t="shared" si="16"/>
        <v>639</v>
      </c>
      <c r="T56" s="17">
        <f t="shared" si="33"/>
        <v>0.2328086164043082</v>
      </c>
      <c r="U56" s="17">
        <f t="shared" si="34"/>
        <v>0.2946502057613169</v>
      </c>
      <c r="V56" s="56">
        <f t="shared" si="35"/>
        <v>0.26383154417836496</v>
      </c>
      <c r="W56" s="14">
        <v>133</v>
      </c>
      <c r="X56" s="14">
        <v>183</v>
      </c>
      <c r="Y56" s="14">
        <f t="shared" si="17"/>
        <v>316</v>
      </c>
      <c r="Z56" s="17">
        <f t="shared" si="18"/>
        <v>0.11019055509527755</v>
      </c>
      <c r="AA56" s="17">
        <f t="shared" si="19"/>
        <v>0.1506172839506173</v>
      </c>
      <c r="AB56" s="17">
        <f t="shared" si="20"/>
        <v>0.13047068538398018</v>
      </c>
    </row>
    <row r="57" spans="1:28" s="7" customFormat="1" ht="28.5" customHeight="1">
      <c r="A57" s="14" t="s">
        <v>49</v>
      </c>
      <c r="B57" s="15">
        <f t="shared" si="38"/>
        <v>1308</v>
      </c>
      <c r="C57" s="15">
        <f t="shared" si="38"/>
        <v>1307</v>
      </c>
      <c r="D57" s="16">
        <f t="shared" si="36"/>
        <v>2615</v>
      </c>
      <c r="E57" s="16">
        <v>153</v>
      </c>
      <c r="F57" s="16">
        <v>126</v>
      </c>
      <c r="G57" s="16">
        <f t="shared" si="14"/>
        <v>279</v>
      </c>
      <c r="H57" s="17">
        <f t="shared" si="27"/>
        <v>0.11697247706422019</v>
      </c>
      <c r="I57" s="17">
        <f t="shared" si="28"/>
        <v>0.09640397857689365</v>
      </c>
      <c r="J57" s="17">
        <f t="shared" si="29"/>
        <v>0.10669216061185469</v>
      </c>
      <c r="K57" s="16">
        <v>633</v>
      </c>
      <c r="L57" s="16">
        <v>616</v>
      </c>
      <c r="M57" s="16">
        <f t="shared" si="15"/>
        <v>1249</v>
      </c>
      <c r="N57" s="17">
        <f t="shared" si="30"/>
        <v>0.48394495412844035</v>
      </c>
      <c r="O57" s="17">
        <f t="shared" si="31"/>
        <v>0.47130833970925784</v>
      </c>
      <c r="P57" s="17">
        <f t="shared" si="32"/>
        <v>0.47762906309751435</v>
      </c>
      <c r="Q57" s="16">
        <v>522</v>
      </c>
      <c r="R57" s="16">
        <v>565</v>
      </c>
      <c r="S57" s="16">
        <f t="shared" si="16"/>
        <v>1087</v>
      </c>
      <c r="T57" s="17">
        <f t="shared" si="33"/>
        <v>0.39908256880733944</v>
      </c>
      <c r="U57" s="17">
        <f t="shared" si="34"/>
        <v>0.4322876817138485</v>
      </c>
      <c r="V57" s="56">
        <f t="shared" si="35"/>
        <v>0.415678776290631</v>
      </c>
      <c r="W57" s="14">
        <v>234</v>
      </c>
      <c r="X57" s="14">
        <v>219</v>
      </c>
      <c r="Y57" s="14">
        <f t="shared" si="17"/>
        <v>453</v>
      </c>
      <c r="Z57" s="17">
        <f t="shared" si="18"/>
        <v>0.17889908256880735</v>
      </c>
      <c r="AA57" s="17">
        <f t="shared" si="19"/>
        <v>0.1675592960979342</v>
      </c>
      <c r="AB57" s="17">
        <f t="shared" si="20"/>
        <v>0.17323135755258126</v>
      </c>
    </row>
    <row r="58" spans="1:28" s="7" customFormat="1" ht="28.5" customHeight="1">
      <c r="A58" s="18" t="s">
        <v>50</v>
      </c>
      <c r="B58" s="19">
        <f t="shared" si="38"/>
        <v>1067</v>
      </c>
      <c r="C58" s="19">
        <f t="shared" si="38"/>
        <v>1046</v>
      </c>
      <c r="D58" s="20">
        <f t="shared" si="36"/>
        <v>2113</v>
      </c>
      <c r="E58" s="20">
        <v>120</v>
      </c>
      <c r="F58" s="20">
        <v>107</v>
      </c>
      <c r="G58" s="20">
        <f t="shared" si="14"/>
        <v>227</v>
      </c>
      <c r="H58" s="21">
        <f t="shared" si="27"/>
        <v>0.11246485473289597</v>
      </c>
      <c r="I58" s="21">
        <f t="shared" si="28"/>
        <v>0.1022944550669216</v>
      </c>
      <c r="J58" s="21">
        <f t="shared" si="29"/>
        <v>0.10743019403691434</v>
      </c>
      <c r="K58" s="20">
        <v>635</v>
      </c>
      <c r="L58" s="20">
        <v>601</v>
      </c>
      <c r="M58" s="20">
        <f t="shared" si="15"/>
        <v>1236</v>
      </c>
      <c r="N58" s="21">
        <f t="shared" si="30"/>
        <v>0.5951265229615745</v>
      </c>
      <c r="O58" s="21">
        <f t="shared" si="31"/>
        <v>0.5745697896749522</v>
      </c>
      <c r="P58" s="21">
        <f t="shared" si="32"/>
        <v>0.5849503076194983</v>
      </c>
      <c r="Q58" s="20">
        <v>312</v>
      </c>
      <c r="R58" s="20">
        <v>338</v>
      </c>
      <c r="S58" s="20">
        <f t="shared" si="16"/>
        <v>650</v>
      </c>
      <c r="T58" s="21">
        <f t="shared" si="33"/>
        <v>0.2924086223055295</v>
      </c>
      <c r="U58" s="21">
        <f t="shared" si="34"/>
        <v>0.3231357552581262</v>
      </c>
      <c r="V58" s="57">
        <f t="shared" si="35"/>
        <v>0.3076194983435873</v>
      </c>
      <c r="W58" s="35">
        <v>129</v>
      </c>
      <c r="X58" s="35">
        <v>141</v>
      </c>
      <c r="Y58" s="35">
        <f t="shared" si="17"/>
        <v>270</v>
      </c>
      <c r="Z58" s="38">
        <f t="shared" si="18"/>
        <v>0.12089971883786317</v>
      </c>
      <c r="AA58" s="38">
        <f t="shared" si="19"/>
        <v>0.13479923518164436</v>
      </c>
      <c r="AB58" s="38">
        <f t="shared" si="20"/>
        <v>0.12778040700425936</v>
      </c>
    </row>
    <row r="59" spans="1:28" s="7" customFormat="1" ht="28.5" customHeight="1">
      <c r="A59" s="22" t="s">
        <v>102</v>
      </c>
      <c r="B59" s="34">
        <f>B52+B53+B54+B55+B56+B57+B58</f>
        <v>6630</v>
      </c>
      <c r="C59" s="34">
        <f>C52+C53+C54+C55+C56+C57+C58</f>
        <v>6457</v>
      </c>
      <c r="D59" s="34">
        <f t="shared" si="36"/>
        <v>13087</v>
      </c>
      <c r="E59" s="34">
        <f>E52+E53+E54+E55+E56+E57+E58</f>
        <v>905</v>
      </c>
      <c r="F59" s="34">
        <f>F52+F53+F54+F55+F56+F57+F58</f>
        <v>837</v>
      </c>
      <c r="G59" s="34">
        <f t="shared" si="14"/>
        <v>1742</v>
      </c>
      <c r="H59" s="25">
        <f t="shared" si="27"/>
        <v>0.13650075414781296</v>
      </c>
      <c r="I59" s="25">
        <f t="shared" si="28"/>
        <v>0.1296267616540189</v>
      </c>
      <c r="J59" s="25">
        <f t="shared" si="29"/>
        <v>0.13310919232826468</v>
      </c>
      <c r="K59" s="34">
        <f>K52+K53+K54+K55+K56+K57+K58</f>
        <v>4069</v>
      </c>
      <c r="L59" s="34">
        <f>L52+L53+L54+L55+L56+L57+L58</f>
        <v>3773</v>
      </c>
      <c r="M59" s="34">
        <f t="shared" si="15"/>
        <v>7842</v>
      </c>
      <c r="N59" s="25">
        <f t="shared" si="30"/>
        <v>0.6137254901960785</v>
      </c>
      <c r="O59" s="25">
        <f t="shared" si="31"/>
        <v>0.5843270868824532</v>
      </c>
      <c r="P59" s="25">
        <f t="shared" si="32"/>
        <v>0.5992206005960113</v>
      </c>
      <c r="Q59" s="34">
        <f>Q52+Q53+Q54+Q55+Q56+Q57+Q58</f>
        <v>1656</v>
      </c>
      <c r="R59" s="34">
        <f>R52+R53+R54+R55+R56+R57+R58</f>
        <v>1847</v>
      </c>
      <c r="S59" s="34">
        <f t="shared" si="16"/>
        <v>3503</v>
      </c>
      <c r="T59" s="25">
        <f t="shared" si="33"/>
        <v>0.2497737556561086</v>
      </c>
      <c r="U59" s="25">
        <f t="shared" si="34"/>
        <v>0.28604615146352796</v>
      </c>
      <c r="V59" s="58">
        <f t="shared" si="35"/>
        <v>0.267670207075724</v>
      </c>
      <c r="W59" s="22">
        <f>W52+W53+W54+W55+W56+W57+W58</f>
        <v>691</v>
      </c>
      <c r="X59" s="22">
        <f>X52+X53+X54+X55+X56+X57+X58</f>
        <v>786</v>
      </c>
      <c r="Y59" s="22">
        <f t="shared" si="17"/>
        <v>1477</v>
      </c>
      <c r="Z59" s="25">
        <f t="shared" si="18"/>
        <v>0.10422322775263952</v>
      </c>
      <c r="AA59" s="25">
        <f t="shared" si="19"/>
        <v>0.12172835682205359</v>
      </c>
      <c r="AB59" s="25">
        <f t="shared" si="20"/>
        <v>0.1128600901658134</v>
      </c>
    </row>
    <row r="60" spans="1:28" s="7" customFormat="1" ht="28.5" customHeight="1">
      <c r="A60" s="22" t="s">
        <v>51</v>
      </c>
      <c r="B60" s="44">
        <f aca="true" t="shared" si="39" ref="B60:C66">E60+K60+Q60</f>
        <v>3917</v>
      </c>
      <c r="C60" s="44">
        <f t="shared" si="39"/>
        <v>3892</v>
      </c>
      <c r="D60" s="34">
        <f t="shared" si="36"/>
        <v>7809</v>
      </c>
      <c r="E60" s="34">
        <v>671</v>
      </c>
      <c r="F60" s="34">
        <v>633</v>
      </c>
      <c r="G60" s="34">
        <f>E60+F60</f>
        <v>1304</v>
      </c>
      <c r="H60" s="25">
        <f t="shared" si="27"/>
        <v>0.1713045698238448</v>
      </c>
      <c r="I60" s="25">
        <f t="shared" si="28"/>
        <v>0.16264131551901337</v>
      </c>
      <c r="J60" s="25">
        <f t="shared" si="29"/>
        <v>0.16698681009092073</v>
      </c>
      <c r="K60" s="34">
        <v>2534</v>
      </c>
      <c r="L60" s="34">
        <v>2491</v>
      </c>
      <c r="M60" s="34">
        <f t="shared" si="15"/>
        <v>5025</v>
      </c>
      <c r="N60" s="25">
        <f t="shared" si="30"/>
        <v>0.6469236660709727</v>
      </c>
      <c r="O60" s="25">
        <f t="shared" si="31"/>
        <v>0.6400308324768756</v>
      </c>
      <c r="P60" s="25">
        <f t="shared" si="32"/>
        <v>0.6434882827506723</v>
      </c>
      <c r="Q60" s="34">
        <v>712</v>
      </c>
      <c r="R60" s="34">
        <v>768</v>
      </c>
      <c r="S60" s="34">
        <f t="shared" si="16"/>
        <v>1480</v>
      </c>
      <c r="T60" s="25">
        <f t="shared" si="33"/>
        <v>0.18177176410518253</v>
      </c>
      <c r="U60" s="25">
        <f t="shared" si="34"/>
        <v>0.197327852004111</v>
      </c>
      <c r="V60" s="58">
        <f t="shared" si="35"/>
        <v>0.18952490715840697</v>
      </c>
      <c r="W60" s="22">
        <v>238</v>
      </c>
      <c r="X60" s="22">
        <v>266</v>
      </c>
      <c r="Y60" s="22">
        <f t="shared" si="17"/>
        <v>504</v>
      </c>
      <c r="Z60" s="25">
        <f t="shared" si="18"/>
        <v>0.060760786316058205</v>
      </c>
      <c r="AA60" s="25">
        <f t="shared" si="19"/>
        <v>0.0683453237410072</v>
      </c>
      <c r="AB60" s="25">
        <f t="shared" si="20"/>
        <v>0.06454091432961967</v>
      </c>
    </row>
    <row r="61" spans="1:28" s="7" customFormat="1" ht="28.5" customHeight="1">
      <c r="A61" s="40" t="s">
        <v>52</v>
      </c>
      <c r="B61" s="41">
        <f t="shared" si="39"/>
        <v>1119</v>
      </c>
      <c r="C61" s="41">
        <f t="shared" si="39"/>
        <v>1040</v>
      </c>
      <c r="D61" s="42">
        <f t="shared" si="36"/>
        <v>2159</v>
      </c>
      <c r="E61" s="42">
        <v>131</v>
      </c>
      <c r="F61" s="42">
        <v>107</v>
      </c>
      <c r="G61" s="42">
        <f t="shared" si="14"/>
        <v>238</v>
      </c>
      <c r="H61" s="43">
        <f t="shared" si="27"/>
        <v>0.11706881143878463</v>
      </c>
      <c r="I61" s="43">
        <f t="shared" si="28"/>
        <v>0.10288461538461538</v>
      </c>
      <c r="J61" s="43">
        <f t="shared" si="29"/>
        <v>0.11023622047244094</v>
      </c>
      <c r="K61" s="42">
        <v>727</v>
      </c>
      <c r="L61" s="42">
        <v>630</v>
      </c>
      <c r="M61" s="42">
        <f t="shared" si="15"/>
        <v>1357</v>
      </c>
      <c r="N61" s="43">
        <f t="shared" si="30"/>
        <v>0.6496872207327972</v>
      </c>
      <c r="O61" s="43">
        <f t="shared" si="31"/>
        <v>0.6057692307692307</v>
      </c>
      <c r="P61" s="43">
        <f t="shared" si="32"/>
        <v>0.6285317276516906</v>
      </c>
      <c r="Q61" s="42">
        <v>261</v>
      </c>
      <c r="R61" s="42">
        <v>303</v>
      </c>
      <c r="S61" s="42">
        <f t="shared" si="16"/>
        <v>564</v>
      </c>
      <c r="T61" s="43">
        <f t="shared" si="33"/>
        <v>0.23324396782841822</v>
      </c>
      <c r="U61" s="43">
        <f t="shared" si="34"/>
        <v>0.29134615384615387</v>
      </c>
      <c r="V61" s="64">
        <f t="shared" si="35"/>
        <v>0.26123205187586845</v>
      </c>
      <c r="W61" s="40">
        <v>108</v>
      </c>
      <c r="X61" s="40">
        <v>141</v>
      </c>
      <c r="Y61" s="40">
        <f t="shared" si="17"/>
        <v>249</v>
      </c>
      <c r="Z61" s="43">
        <f t="shared" si="18"/>
        <v>0.09651474530831099</v>
      </c>
      <c r="AA61" s="43">
        <f t="shared" si="19"/>
        <v>0.13557692307692307</v>
      </c>
      <c r="AB61" s="43">
        <f t="shared" si="20"/>
        <v>0.11533117183881426</v>
      </c>
    </row>
    <row r="62" spans="1:28" s="7" customFormat="1" ht="28.5" customHeight="1">
      <c r="A62" s="14" t="s">
        <v>53</v>
      </c>
      <c r="B62" s="15">
        <f t="shared" si="39"/>
        <v>1465</v>
      </c>
      <c r="C62" s="15">
        <f t="shared" si="39"/>
        <v>1457</v>
      </c>
      <c r="D62" s="16">
        <f t="shared" si="36"/>
        <v>2922</v>
      </c>
      <c r="E62" s="16">
        <v>149</v>
      </c>
      <c r="F62" s="16">
        <v>133</v>
      </c>
      <c r="G62" s="16">
        <f t="shared" si="14"/>
        <v>282</v>
      </c>
      <c r="H62" s="17">
        <f t="shared" si="27"/>
        <v>0.10170648464163823</v>
      </c>
      <c r="I62" s="17">
        <f t="shared" si="28"/>
        <v>0.091283459162663</v>
      </c>
      <c r="J62" s="17">
        <f t="shared" si="29"/>
        <v>0.09650924024640657</v>
      </c>
      <c r="K62" s="16">
        <v>1020</v>
      </c>
      <c r="L62" s="16">
        <v>950</v>
      </c>
      <c r="M62" s="16">
        <f t="shared" si="15"/>
        <v>1970</v>
      </c>
      <c r="N62" s="17">
        <f t="shared" si="30"/>
        <v>0.6962457337883959</v>
      </c>
      <c r="O62" s="17">
        <f t="shared" si="31"/>
        <v>0.6520247083047358</v>
      </c>
      <c r="P62" s="17">
        <f t="shared" si="32"/>
        <v>0.6741957563312799</v>
      </c>
      <c r="Q62" s="16">
        <v>296</v>
      </c>
      <c r="R62" s="16">
        <v>374</v>
      </c>
      <c r="S62" s="16">
        <f t="shared" si="16"/>
        <v>670</v>
      </c>
      <c r="T62" s="17">
        <f t="shared" si="33"/>
        <v>0.20204778156996586</v>
      </c>
      <c r="U62" s="17">
        <f t="shared" si="34"/>
        <v>0.25669183253260125</v>
      </c>
      <c r="V62" s="56">
        <f t="shared" si="35"/>
        <v>0.2292950034223135</v>
      </c>
      <c r="W62" s="14">
        <v>121</v>
      </c>
      <c r="X62" s="14">
        <v>193</v>
      </c>
      <c r="Y62" s="14">
        <f t="shared" si="17"/>
        <v>314</v>
      </c>
      <c r="Z62" s="17">
        <f t="shared" si="18"/>
        <v>0.08259385665529011</v>
      </c>
      <c r="AA62" s="17">
        <f t="shared" si="19"/>
        <v>0.13246396705559368</v>
      </c>
      <c r="AB62" s="17">
        <f t="shared" si="20"/>
        <v>0.10746064339493498</v>
      </c>
    </row>
    <row r="63" spans="1:28" s="7" customFormat="1" ht="28.5" customHeight="1">
      <c r="A63" s="14" t="s">
        <v>54</v>
      </c>
      <c r="B63" s="15">
        <f t="shared" si="39"/>
        <v>628</v>
      </c>
      <c r="C63" s="15">
        <f t="shared" si="39"/>
        <v>615</v>
      </c>
      <c r="D63" s="16">
        <f t="shared" si="36"/>
        <v>1243</v>
      </c>
      <c r="E63" s="16">
        <v>70</v>
      </c>
      <c r="F63" s="16">
        <v>54</v>
      </c>
      <c r="G63" s="16">
        <f t="shared" si="14"/>
        <v>124</v>
      </c>
      <c r="H63" s="17">
        <f t="shared" si="27"/>
        <v>0.11146496815286625</v>
      </c>
      <c r="I63" s="17">
        <f t="shared" si="28"/>
        <v>0.08780487804878048</v>
      </c>
      <c r="J63" s="17">
        <f t="shared" si="29"/>
        <v>0.0997586484312148</v>
      </c>
      <c r="K63" s="16">
        <v>436</v>
      </c>
      <c r="L63" s="16">
        <v>388</v>
      </c>
      <c r="M63" s="16">
        <f t="shared" si="15"/>
        <v>824</v>
      </c>
      <c r="N63" s="17">
        <f t="shared" si="30"/>
        <v>0.6942675159235668</v>
      </c>
      <c r="O63" s="17">
        <f t="shared" si="31"/>
        <v>0.6308943089430894</v>
      </c>
      <c r="P63" s="17">
        <f t="shared" si="32"/>
        <v>0.6629123089300081</v>
      </c>
      <c r="Q63" s="16">
        <v>122</v>
      </c>
      <c r="R63" s="16">
        <v>173</v>
      </c>
      <c r="S63" s="16">
        <f t="shared" si="16"/>
        <v>295</v>
      </c>
      <c r="T63" s="17">
        <f t="shared" si="33"/>
        <v>0.1942675159235669</v>
      </c>
      <c r="U63" s="17">
        <f t="shared" si="34"/>
        <v>0.2813008130081301</v>
      </c>
      <c r="V63" s="56">
        <f t="shared" si="35"/>
        <v>0.23732904263877716</v>
      </c>
      <c r="W63" s="14">
        <v>57</v>
      </c>
      <c r="X63" s="14">
        <v>94</v>
      </c>
      <c r="Y63" s="14">
        <f t="shared" si="17"/>
        <v>151</v>
      </c>
      <c r="Z63" s="17">
        <f t="shared" si="18"/>
        <v>0.09076433121019108</v>
      </c>
      <c r="AA63" s="17">
        <f t="shared" si="19"/>
        <v>0.15284552845528454</v>
      </c>
      <c r="AB63" s="17">
        <f t="shared" si="20"/>
        <v>0.12148028962188254</v>
      </c>
    </row>
    <row r="64" spans="1:28" s="7" customFormat="1" ht="28.5" customHeight="1">
      <c r="A64" s="14" t="s">
        <v>55</v>
      </c>
      <c r="B64" s="15">
        <f t="shared" si="39"/>
        <v>1505</v>
      </c>
      <c r="C64" s="15">
        <f t="shared" si="39"/>
        <v>1453</v>
      </c>
      <c r="D64" s="16">
        <f t="shared" si="36"/>
        <v>2958</v>
      </c>
      <c r="E64" s="16">
        <v>209</v>
      </c>
      <c r="F64" s="16">
        <v>195</v>
      </c>
      <c r="G64" s="16">
        <f t="shared" si="14"/>
        <v>404</v>
      </c>
      <c r="H64" s="17">
        <f t="shared" si="27"/>
        <v>0.1388704318936877</v>
      </c>
      <c r="I64" s="17">
        <f t="shared" si="28"/>
        <v>0.13420509291121818</v>
      </c>
      <c r="J64" s="17">
        <f t="shared" si="29"/>
        <v>0.13657876943881</v>
      </c>
      <c r="K64" s="16">
        <v>1031</v>
      </c>
      <c r="L64" s="16">
        <v>962</v>
      </c>
      <c r="M64" s="16">
        <f t="shared" si="15"/>
        <v>1993</v>
      </c>
      <c r="N64" s="17">
        <f t="shared" si="30"/>
        <v>0.6850498338870432</v>
      </c>
      <c r="O64" s="17">
        <f t="shared" si="31"/>
        <v>0.6620784583620096</v>
      </c>
      <c r="P64" s="17">
        <f t="shared" si="32"/>
        <v>0.6737660581473969</v>
      </c>
      <c r="Q64" s="16">
        <v>265</v>
      </c>
      <c r="R64" s="16">
        <v>296</v>
      </c>
      <c r="S64" s="16">
        <f t="shared" si="16"/>
        <v>561</v>
      </c>
      <c r="T64" s="17">
        <f t="shared" si="33"/>
        <v>0.1760797342192691</v>
      </c>
      <c r="U64" s="17">
        <f t="shared" si="34"/>
        <v>0.2037164487267722</v>
      </c>
      <c r="V64" s="56">
        <f t="shared" si="35"/>
        <v>0.1896551724137931</v>
      </c>
      <c r="W64" s="14">
        <v>114</v>
      </c>
      <c r="X64" s="14">
        <v>140</v>
      </c>
      <c r="Y64" s="14">
        <f t="shared" si="17"/>
        <v>254</v>
      </c>
      <c r="Z64" s="17">
        <f t="shared" si="18"/>
        <v>0.07574750830564785</v>
      </c>
      <c r="AA64" s="17">
        <f t="shared" si="19"/>
        <v>0.09635237439779766</v>
      </c>
      <c r="AB64" s="17">
        <f t="shared" si="20"/>
        <v>0.08586883029073698</v>
      </c>
    </row>
    <row r="65" spans="1:28" s="7" customFormat="1" ht="28.5" customHeight="1">
      <c r="A65" s="14" t="s">
        <v>56</v>
      </c>
      <c r="B65" s="15">
        <f t="shared" si="39"/>
        <v>1295</v>
      </c>
      <c r="C65" s="15">
        <f t="shared" si="39"/>
        <v>1337</v>
      </c>
      <c r="D65" s="16">
        <f t="shared" si="36"/>
        <v>2632</v>
      </c>
      <c r="E65" s="16">
        <v>156</v>
      </c>
      <c r="F65" s="16">
        <v>164</v>
      </c>
      <c r="G65" s="16">
        <f>E65+F65</f>
        <v>320</v>
      </c>
      <c r="H65" s="17">
        <f t="shared" si="27"/>
        <v>0.12046332046332046</v>
      </c>
      <c r="I65" s="17">
        <f t="shared" si="28"/>
        <v>0.12266267763649963</v>
      </c>
      <c r="J65" s="17">
        <f t="shared" si="29"/>
        <v>0.12158054711246201</v>
      </c>
      <c r="K65" s="16">
        <v>873</v>
      </c>
      <c r="L65" s="16">
        <v>854</v>
      </c>
      <c r="M65" s="16">
        <f t="shared" si="15"/>
        <v>1727</v>
      </c>
      <c r="N65" s="17">
        <f t="shared" si="30"/>
        <v>0.6741312741312742</v>
      </c>
      <c r="O65" s="17">
        <f t="shared" si="31"/>
        <v>0.6387434554973822</v>
      </c>
      <c r="P65" s="17">
        <f t="shared" si="32"/>
        <v>0.6561550151975684</v>
      </c>
      <c r="Q65" s="16">
        <v>266</v>
      </c>
      <c r="R65" s="16">
        <v>319</v>
      </c>
      <c r="S65" s="16">
        <f t="shared" si="16"/>
        <v>585</v>
      </c>
      <c r="T65" s="17">
        <f t="shared" si="33"/>
        <v>0.20540540540540542</v>
      </c>
      <c r="U65" s="17">
        <f t="shared" si="34"/>
        <v>0.23859386686611816</v>
      </c>
      <c r="V65" s="56">
        <f t="shared" si="35"/>
        <v>0.22226443768996962</v>
      </c>
      <c r="W65" s="14">
        <v>103</v>
      </c>
      <c r="X65" s="14">
        <v>143</v>
      </c>
      <c r="Y65" s="14">
        <f t="shared" si="17"/>
        <v>246</v>
      </c>
      <c r="Z65" s="17">
        <f t="shared" si="18"/>
        <v>0.07953667953667953</v>
      </c>
      <c r="AA65" s="17">
        <f t="shared" si="19"/>
        <v>0.10695587135377711</v>
      </c>
      <c r="AB65" s="17">
        <f t="shared" si="20"/>
        <v>0.09346504559270517</v>
      </c>
    </row>
    <row r="66" spans="1:28" s="7" customFormat="1" ht="28.5" customHeight="1">
      <c r="A66" s="18" t="s">
        <v>57</v>
      </c>
      <c r="B66" s="19">
        <f t="shared" si="39"/>
        <v>1254</v>
      </c>
      <c r="C66" s="19">
        <f t="shared" si="39"/>
        <v>1299</v>
      </c>
      <c r="D66" s="20">
        <f t="shared" si="36"/>
        <v>2553</v>
      </c>
      <c r="E66" s="20">
        <v>157</v>
      </c>
      <c r="F66" s="20">
        <v>146</v>
      </c>
      <c r="G66" s="20">
        <f t="shared" si="14"/>
        <v>303</v>
      </c>
      <c r="H66" s="21">
        <f t="shared" si="27"/>
        <v>0.1251993620414673</v>
      </c>
      <c r="I66" s="21">
        <f t="shared" si="28"/>
        <v>0.11239414934565051</v>
      </c>
      <c r="J66" s="21">
        <f t="shared" si="29"/>
        <v>0.11868390129259694</v>
      </c>
      <c r="K66" s="20">
        <v>823</v>
      </c>
      <c r="L66" s="20">
        <v>781</v>
      </c>
      <c r="M66" s="20">
        <f t="shared" si="15"/>
        <v>1604</v>
      </c>
      <c r="N66" s="21">
        <f t="shared" si="30"/>
        <v>0.6562998405103668</v>
      </c>
      <c r="O66" s="21">
        <f t="shared" si="31"/>
        <v>0.6012317167051578</v>
      </c>
      <c r="P66" s="21">
        <f t="shared" si="32"/>
        <v>0.6282804543674109</v>
      </c>
      <c r="Q66" s="20">
        <v>274</v>
      </c>
      <c r="R66" s="20">
        <v>372</v>
      </c>
      <c r="S66" s="20">
        <f t="shared" si="16"/>
        <v>646</v>
      </c>
      <c r="T66" s="21">
        <f t="shared" si="33"/>
        <v>0.21850079744816586</v>
      </c>
      <c r="U66" s="21">
        <f t="shared" si="34"/>
        <v>0.2863741339491917</v>
      </c>
      <c r="V66" s="57">
        <f t="shared" si="35"/>
        <v>0.25303564433999215</v>
      </c>
      <c r="W66" s="35">
        <v>132</v>
      </c>
      <c r="X66" s="35">
        <v>185</v>
      </c>
      <c r="Y66" s="35">
        <f t="shared" si="17"/>
        <v>317</v>
      </c>
      <c r="Z66" s="38">
        <f t="shared" si="18"/>
        <v>0.10526315789473684</v>
      </c>
      <c r="AA66" s="38">
        <f t="shared" si="19"/>
        <v>0.1424172440338722</v>
      </c>
      <c r="AB66" s="38">
        <f t="shared" si="20"/>
        <v>0.12416764590677634</v>
      </c>
    </row>
    <row r="67" spans="1:28" s="7" customFormat="1" ht="28.5" customHeight="1">
      <c r="A67" s="22" t="s">
        <v>104</v>
      </c>
      <c r="B67" s="34">
        <f>B61+B62+B63+B64+B65+B66</f>
        <v>7266</v>
      </c>
      <c r="C67" s="34">
        <f>C61+C62+C63+C64+C65+C66</f>
        <v>7201</v>
      </c>
      <c r="D67" s="24">
        <f t="shared" si="36"/>
        <v>14467</v>
      </c>
      <c r="E67" s="34">
        <f>E61+E62+E63+E64+E65+E66</f>
        <v>872</v>
      </c>
      <c r="F67" s="34">
        <f>F61+F62+F63+F64+F65+F66</f>
        <v>799</v>
      </c>
      <c r="G67" s="24">
        <f t="shared" si="14"/>
        <v>1671</v>
      </c>
      <c r="H67" s="25">
        <f t="shared" si="27"/>
        <v>0.12001101018442059</v>
      </c>
      <c r="I67" s="25">
        <f t="shared" si="28"/>
        <v>0.11095681155395085</v>
      </c>
      <c r="J67" s="25">
        <f t="shared" si="29"/>
        <v>0.11550425105412318</v>
      </c>
      <c r="K67" s="34">
        <f>K61+K62+K63+K64+K65+K66</f>
        <v>4910</v>
      </c>
      <c r="L67" s="34">
        <f>L61+L62+L63+L64+L65+L66</f>
        <v>4565</v>
      </c>
      <c r="M67" s="24">
        <f t="shared" si="15"/>
        <v>9475</v>
      </c>
      <c r="N67" s="25">
        <f t="shared" si="30"/>
        <v>0.6757500688136526</v>
      </c>
      <c r="O67" s="25">
        <f t="shared" si="31"/>
        <v>0.6339397305929731</v>
      </c>
      <c r="P67" s="25">
        <f t="shared" si="32"/>
        <v>0.654938826294325</v>
      </c>
      <c r="Q67" s="34">
        <f>Q61+Q62+Q63+Q64+Q65+Q66</f>
        <v>1484</v>
      </c>
      <c r="R67" s="34">
        <f>R61+R62+R63+R64+R65+R66</f>
        <v>1837</v>
      </c>
      <c r="S67" s="24">
        <f t="shared" si="16"/>
        <v>3321</v>
      </c>
      <c r="T67" s="25">
        <f t="shared" si="33"/>
        <v>0.20423892100192678</v>
      </c>
      <c r="U67" s="25">
        <f t="shared" si="34"/>
        <v>0.255103457853076</v>
      </c>
      <c r="V67" s="58">
        <f t="shared" si="35"/>
        <v>0.2295569226515518</v>
      </c>
      <c r="W67" s="22">
        <f>W61+W62+W63+W64+W65+W66</f>
        <v>635</v>
      </c>
      <c r="X67" s="22">
        <f>X61+X62+X63+X64+X65+X66</f>
        <v>896</v>
      </c>
      <c r="Y67" s="22">
        <f t="shared" si="17"/>
        <v>1531</v>
      </c>
      <c r="Z67" s="25">
        <f t="shared" si="18"/>
        <v>0.08739333883842554</v>
      </c>
      <c r="AA67" s="25">
        <f t="shared" si="19"/>
        <v>0.1244271628940425</v>
      </c>
      <c r="AB67" s="25">
        <f t="shared" si="20"/>
        <v>0.10582705467615953</v>
      </c>
    </row>
    <row r="68" spans="1:28" s="7" customFormat="1" ht="28.5" customHeight="1">
      <c r="A68" s="26" t="s">
        <v>58</v>
      </c>
      <c r="B68" s="27">
        <f>E68+K68+Q68</f>
        <v>163</v>
      </c>
      <c r="C68" s="27">
        <f>F68+L68+R68</f>
        <v>195</v>
      </c>
      <c r="D68" s="28">
        <f t="shared" si="36"/>
        <v>358</v>
      </c>
      <c r="E68" s="29">
        <v>26</v>
      </c>
      <c r="F68" s="29">
        <v>23</v>
      </c>
      <c r="G68" s="28">
        <f t="shared" si="14"/>
        <v>49</v>
      </c>
      <c r="H68" s="30">
        <f t="shared" si="27"/>
        <v>0.15950920245398773</v>
      </c>
      <c r="I68" s="30">
        <f t="shared" si="28"/>
        <v>0.11794871794871795</v>
      </c>
      <c r="J68" s="30">
        <f t="shared" si="29"/>
        <v>0.13687150837988826</v>
      </c>
      <c r="K68" s="29">
        <v>99</v>
      </c>
      <c r="L68" s="29">
        <v>110</v>
      </c>
      <c r="M68" s="28">
        <f t="shared" si="15"/>
        <v>209</v>
      </c>
      <c r="N68" s="30">
        <f t="shared" si="30"/>
        <v>0.6073619631901841</v>
      </c>
      <c r="O68" s="30">
        <f t="shared" si="31"/>
        <v>0.5641025641025641</v>
      </c>
      <c r="P68" s="30">
        <f t="shared" si="32"/>
        <v>0.5837988826815642</v>
      </c>
      <c r="Q68" s="29">
        <v>38</v>
      </c>
      <c r="R68" s="29">
        <v>62</v>
      </c>
      <c r="S68" s="28">
        <f t="shared" si="16"/>
        <v>100</v>
      </c>
      <c r="T68" s="30">
        <f t="shared" si="33"/>
        <v>0.2331288343558282</v>
      </c>
      <c r="U68" s="30">
        <f t="shared" si="34"/>
        <v>0.31794871794871793</v>
      </c>
      <c r="V68" s="59">
        <f t="shared" si="35"/>
        <v>0.27932960893854747</v>
      </c>
      <c r="W68" s="40">
        <v>11</v>
      </c>
      <c r="X68" s="40">
        <v>40</v>
      </c>
      <c r="Y68" s="40">
        <f t="shared" si="17"/>
        <v>51</v>
      </c>
      <c r="Z68" s="43">
        <f t="shared" si="18"/>
        <v>0.06748466257668712</v>
      </c>
      <c r="AA68" s="43">
        <f t="shared" si="19"/>
        <v>0.20512820512820512</v>
      </c>
      <c r="AB68" s="43">
        <f t="shared" si="20"/>
        <v>0.1424581005586592</v>
      </c>
    </row>
    <row r="69" spans="1:28" s="7" customFormat="1" ht="28.5" customHeight="1">
      <c r="A69" s="18" t="s">
        <v>59</v>
      </c>
      <c r="B69" s="19">
        <f>E69+K69+Q69</f>
        <v>561</v>
      </c>
      <c r="C69" s="19">
        <f>F69+L69+R69</f>
        <v>572</v>
      </c>
      <c r="D69" s="20">
        <f t="shared" si="36"/>
        <v>1133</v>
      </c>
      <c r="E69" s="20">
        <v>133</v>
      </c>
      <c r="F69" s="20">
        <v>107</v>
      </c>
      <c r="G69" s="20">
        <f t="shared" si="14"/>
        <v>240</v>
      </c>
      <c r="H69" s="21">
        <f t="shared" si="27"/>
        <v>0.23707664884135474</v>
      </c>
      <c r="I69" s="21">
        <f t="shared" si="28"/>
        <v>0.18706293706293706</v>
      </c>
      <c r="J69" s="21">
        <f t="shared" si="29"/>
        <v>0.2118270079435128</v>
      </c>
      <c r="K69" s="20">
        <v>331</v>
      </c>
      <c r="L69" s="20">
        <v>338</v>
      </c>
      <c r="M69" s="20">
        <f t="shared" si="15"/>
        <v>669</v>
      </c>
      <c r="N69" s="21">
        <f t="shared" si="30"/>
        <v>0.5900178253119429</v>
      </c>
      <c r="O69" s="21">
        <f t="shared" si="31"/>
        <v>0.5909090909090909</v>
      </c>
      <c r="P69" s="21">
        <f t="shared" si="32"/>
        <v>0.5904677846425419</v>
      </c>
      <c r="Q69" s="20">
        <v>97</v>
      </c>
      <c r="R69" s="20">
        <v>127</v>
      </c>
      <c r="S69" s="20">
        <f t="shared" si="16"/>
        <v>224</v>
      </c>
      <c r="T69" s="21">
        <f t="shared" si="33"/>
        <v>0.17290552584670232</v>
      </c>
      <c r="U69" s="21">
        <f t="shared" si="34"/>
        <v>0.22202797202797203</v>
      </c>
      <c r="V69" s="57">
        <f t="shared" si="35"/>
        <v>0.1977052074139453</v>
      </c>
      <c r="W69" s="35">
        <v>35</v>
      </c>
      <c r="X69" s="35">
        <v>46</v>
      </c>
      <c r="Y69" s="35">
        <f t="shared" si="17"/>
        <v>81</v>
      </c>
      <c r="Z69" s="38">
        <f t="shared" si="18"/>
        <v>0.062388591800356503</v>
      </c>
      <c r="AA69" s="38">
        <f t="shared" si="19"/>
        <v>0.08041958041958042</v>
      </c>
      <c r="AB69" s="38">
        <f t="shared" si="20"/>
        <v>0.07149161518093557</v>
      </c>
    </row>
    <row r="70" spans="1:28" s="7" customFormat="1" ht="28.5" customHeight="1">
      <c r="A70" s="22" t="s">
        <v>105</v>
      </c>
      <c r="B70" s="34">
        <f>B68+B69</f>
        <v>724</v>
      </c>
      <c r="C70" s="34">
        <f>C68+C69</f>
        <v>767</v>
      </c>
      <c r="D70" s="24">
        <f>B70+C70</f>
        <v>1491</v>
      </c>
      <c r="E70" s="34">
        <f>E68+E69</f>
        <v>159</v>
      </c>
      <c r="F70" s="34">
        <f>F68+F69</f>
        <v>130</v>
      </c>
      <c r="G70" s="24">
        <f aca="true" t="shared" si="40" ref="G70:G116">E70+F70</f>
        <v>289</v>
      </c>
      <c r="H70" s="25">
        <f t="shared" si="27"/>
        <v>0.21961325966850828</v>
      </c>
      <c r="I70" s="25">
        <f t="shared" si="28"/>
        <v>0.1694915254237288</v>
      </c>
      <c r="J70" s="25">
        <f t="shared" si="29"/>
        <v>0.1938296445338699</v>
      </c>
      <c r="K70" s="34">
        <f>K68+K69</f>
        <v>430</v>
      </c>
      <c r="L70" s="34">
        <f>L68+L69</f>
        <v>448</v>
      </c>
      <c r="M70" s="24">
        <f aca="true" t="shared" si="41" ref="M70:M116">K70+L70</f>
        <v>878</v>
      </c>
      <c r="N70" s="25">
        <f t="shared" si="30"/>
        <v>0.5939226519337016</v>
      </c>
      <c r="O70" s="25">
        <f t="shared" si="31"/>
        <v>0.5840938722294654</v>
      </c>
      <c r="P70" s="25">
        <f t="shared" si="32"/>
        <v>0.5888665325285044</v>
      </c>
      <c r="Q70" s="34">
        <f>Q68+Q69</f>
        <v>135</v>
      </c>
      <c r="R70" s="34">
        <f>R68+R69</f>
        <v>189</v>
      </c>
      <c r="S70" s="24">
        <f aca="true" t="shared" si="42" ref="S70:S116">Q70+R70</f>
        <v>324</v>
      </c>
      <c r="T70" s="25">
        <f t="shared" si="33"/>
        <v>0.18646408839779005</v>
      </c>
      <c r="U70" s="25">
        <f t="shared" si="34"/>
        <v>0.24641460234680573</v>
      </c>
      <c r="V70" s="58">
        <f t="shared" si="35"/>
        <v>0.21730382293762576</v>
      </c>
      <c r="W70" s="22">
        <f>W68+W69</f>
        <v>46</v>
      </c>
      <c r="X70" s="22">
        <f>X68+X69</f>
        <v>86</v>
      </c>
      <c r="Y70" s="22">
        <f t="shared" si="17"/>
        <v>132</v>
      </c>
      <c r="Z70" s="25">
        <f t="shared" si="18"/>
        <v>0.06353591160220995</v>
      </c>
      <c r="AA70" s="25">
        <f t="shared" si="19"/>
        <v>0.1121251629726206</v>
      </c>
      <c r="AB70" s="25">
        <f t="shared" si="20"/>
        <v>0.08853118712273642</v>
      </c>
    </row>
    <row r="71" spans="1:28" s="7" customFormat="1" ht="28.5" customHeight="1">
      <c r="A71" s="22" t="s">
        <v>60</v>
      </c>
      <c r="B71" s="23">
        <f aca="true" t="shared" si="43" ref="B71:B89">E71+K71+Q71</f>
        <v>323</v>
      </c>
      <c r="C71" s="23">
        <f aca="true" t="shared" si="44" ref="C71:C89">F71+L71+R71</f>
        <v>293</v>
      </c>
      <c r="D71" s="24">
        <f>B71+C71</f>
        <v>616</v>
      </c>
      <c r="E71" s="34">
        <v>71</v>
      </c>
      <c r="F71" s="34">
        <v>45</v>
      </c>
      <c r="G71" s="24">
        <f t="shared" si="40"/>
        <v>116</v>
      </c>
      <c r="H71" s="25">
        <f t="shared" si="27"/>
        <v>0.21981424148606812</v>
      </c>
      <c r="I71" s="25">
        <f t="shared" si="28"/>
        <v>0.15358361774744028</v>
      </c>
      <c r="J71" s="25">
        <f t="shared" si="29"/>
        <v>0.18831168831168832</v>
      </c>
      <c r="K71" s="34">
        <v>193</v>
      </c>
      <c r="L71" s="34">
        <v>185</v>
      </c>
      <c r="M71" s="24">
        <f t="shared" si="41"/>
        <v>378</v>
      </c>
      <c r="N71" s="25">
        <f t="shared" si="30"/>
        <v>0.5975232198142415</v>
      </c>
      <c r="O71" s="25">
        <f t="shared" si="31"/>
        <v>0.6313993174061433</v>
      </c>
      <c r="P71" s="25">
        <f t="shared" si="32"/>
        <v>0.6136363636363636</v>
      </c>
      <c r="Q71" s="34">
        <v>59</v>
      </c>
      <c r="R71" s="34">
        <v>63</v>
      </c>
      <c r="S71" s="24">
        <f t="shared" si="42"/>
        <v>122</v>
      </c>
      <c r="T71" s="25">
        <f t="shared" si="33"/>
        <v>0.1826625386996904</v>
      </c>
      <c r="U71" s="25">
        <f t="shared" si="34"/>
        <v>0.2150170648464164</v>
      </c>
      <c r="V71" s="58">
        <f t="shared" si="35"/>
        <v>0.19805194805194806</v>
      </c>
      <c r="W71" s="49">
        <v>22</v>
      </c>
      <c r="X71" s="49">
        <v>30</v>
      </c>
      <c r="Y71" s="49">
        <f aca="true" t="shared" si="45" ref="Y71:Y116">W71+X71</f>
        <v>52</v>
      </c>
      <c r="Z71" s="50">
        <f t="shared" si="18"/>
        <v>0.06811145510835913</v>
      </c>
      <c r="AA71" s="50">
        <f t="shared" si="19"/>
        <v>0.10238907849829351</v>
      </c>
      <c r="AB71" s="50">
        <f t="shared" si="20"/>
        <v>0.08441558441558442</v>
      </c>
    </row>
    <row r="72" spans="1:28" s="7" customFormat="1" ht="28.5" customHeight="1">
      <c r="A72" s="22" t="s">
        <v>61</v>
      </c>
      <c r="B72" s="23">
        <f t="shared" si="43"/>
        <v>308</v>
      </c>
      <c r="C72" s="23">
        <f t="shared" si="44"/>
        <v>311</v>
      </c>
      <c r="D72" s="24">
        <f t="shared" si="36"/>
        <v>619</v>
      </c>
      <c r="E72" s="34">
        <v>44</v>
      </c>
      <c r="F72" s="34">
        <v>36</v>
      </c>
      <c r="G72" s="24">
        <f t="shared" si="40"/>
        <v>80</v>
      </c>
      <c r="H72" s="25">
        <f t="shared" si="27"/>
        <v>0.14285714285714285</v>
      </c>
      <c r="I72" s="25">
        <f t="shared" si="28"/>
        <v>0.1157556270096463</v>
      </c>
      <c r="J72" s="25">
        <f t="shared" si="29"/>
        <v>0.12924071082390953</v>
      </c>
      <c r="K72" s="34">
        <v>194</v>
      </c>
      <c r="L72" s="34">
        <v>195</v>
      </c>
      <c r="M72" s="24">
        <f t="shared" si="41"/>
        <v>389</v>
      </c>
      <c r="N72" s="25">
        <f t="shared" si="30"/>
        <v>0.6298701298701299</v>
      </c>
      <c r="O72" s="25">
        <f t="shared" si="31"/>
        <v>0.6270096463022508</v>
      </c>
      <c r="P72" s="25">
        <f t="shared" si="32"/>
        <v>0.6284329563812601</v>
      </c>
      <c r="Q72" s="34">
        <v>70</v>
      </c>
      <c r="R72" s="34">
        <v>80</v>
      </c>
      <c r="S72" s="24">
        <f t="shared" si="42"/>
        <v>150</v>
      </c>
      <c r="T72" s="25">
        <f t="shared" si="33"/>
        <v>0.22727272727272727</v>
      </c>
      <c r="U72" s="25">
        <f t="shared" si="34"/>
        <v>0.2572347266881029</v>
      </c>
      <c r="V72" s="58">
        <f t="shared" si="35"/>
        <v>0.24232633279483037</v>
      </c>
      <c r="W72" s="22">
        <v>37</v>
      </c>
      <c r="X72" s="22">
        <v>44</v>
      </c>
      <c r="Y72" s="22">
        <f t="shared" si="45"/>
        <v>81</v>
      </c>
      <c r="Z72" s="25">
        <f aca="true" t="shared" si="46" ref="Z72:AB116">W72/B72</f>
        <v>0.12012987012987013</v>
      </c>
      <c r="AA72" s="25">
        <f t="shared" si="46"/>
        <v>0.1414790996784566</v>
      </c>
      <c r="AB72" s="25">
        <f t="shared" si="46"/>
        <v>0.1308562197092084</v>
      </c>
    </row>
    <row r="73" spans="1:28" s="7" customFormat="1" ht="28.5" customHeight="1">
      <c r="A73" s="26" t="s">
        <v>110</v>
      </c>
      <c r="B73" s="27">
        <f t="shared" si="43"/>
        <v>847</v>
      </c>
      <c r="C73" s="27">
        <f t="shared" si="44"/>
        <v>801</v>
      </c>
      <c r="D73" s="28">
        <f t="shared" si="36"/>
        <v>1648</v>
      </c>
      <c r="E73" s="29">
        <v>181</v>
      </c>
      <c r="F73" s="29">
        <v>157</v>
      </c>
      <c r="G73" s="28">
        <f t="shared" si="40"/>
        <v>338</v>
      </c>
      <c r="H73" s="30">
        <f t="shared" si="27"/>
        <v>0.21369539551357733</v>
      </c>
      <c r="I73" s="30">
        <f t="shared" si="28"/>
        <v>0.19600499375780275</v>
      </c>
      <c r="J73" s="30">
        <f t="shared" si="29"/>
        <v>0.20509708737864077</v>
      </c>
      <c r="K73" s="29">
        <v>507</v>
      </c>
      <c r="L73" s="29">
        <v>468</v>
      </c>
      <c r="M73" s="28">
        <f t="shared" si="41"/>
        <v>975</v>
      </c>
      <c r="N73" s="30">
        <f t="shared" si="30"/>
        <v>0.5985832349468713</v>
      </c>
      <c r="O73" s="30">
        <f t="shared" si="31"/>
        <v>0.5842696629213483</v>
      </c>
      <c r="P73" s="30">
        <f t="shared" si="32"/>
        <v>0.591626213592233</v>
      </c>
      <c r="Q73" s="29">
        <v>159</v>
      </c>
      <c r="R73" s="29">
        <v>176</v>
      </c>
      <c r="S73" s="28">
        <f t="shared" si="42"/>
        <v>335</v>
      </c>
      <c r="T73" s="30">
        <f t="shared" si="33"/>
        <v>0.18772136953955135</v>
      </c>
      <c r="U73" s="30">
        <f t="shared" si="34"/>
        <v>0.21972534332084895</v>
      </c>
      <c r="V73" s="59">
        <f t="shared" si="35"/>
        <v>0.2032766990291262</v>
      </c>
      <c r="W73" s="40">
        <v>55</v>
      </c>
      <c r="X73" s="40">
        <v>61</v>
      </c>
      <c r="Y73" s="40">
        <f t="shared" si="45"/>
        <v>116</v>
      </c>
      <c r="Z73" s="43">
        <f t="shared" si="46"/>
        <v>0.06493506493506493</v>
      </c>
      <c r="AA73" s="43">
        <f t="shared" si="46"/>
        <v>0.07615480649188515</v>
      </c>
      <c r="AB73" s="43">
        <f t="shared" si="46"/>
        <v>0.0703883495145631</v>
      </c>
    </row>
    <row r="74" spans="1:28" s="7" customFormat="1" ht="28.5" customHeight="1">
      <c r="A74" s="14" t="s">
        <v>111</v>
      </c>
      <c r="B74" s="15">
        <f t="shared" si="43"/>
        <v>537</v>
      </c>
      <c r="C74" s="15">
        <f t="shared" si="44"/>
        <v>508</v>
      </c>
      <c r="D74" s="16">
        <f t="shared" si="36"/>
        <v>1045</v>
      </c>
      <c r="E74" s="16">
        <v>57</v>
      </c>
      <c r="F74" s="16">
        <v>52</v>
      </c>
      <c r="G74" s="16">
        <f t="shared" si="40"/>
        <v>109</v>
      </c>
      <c r="H74" s="17">
        <f t="shared" si="27"/>
        <v>0.10614525139664804</v>
      </c>
      <c r="I74" s="17">
        <f aca="true" t="shared" si="47" ref="I74:J76">F74/C74</f>
        <v>0.10236220472440945</v>
      </c>
      <c r="J74" s="17">
        <f t="shared" si="47"/>
        <v>0.10430622009569378</v>
      </c>
      <c r="K74" s="16">
        <v>321</v>
      </c>
      <c r="L74" s="16">
        <v>300</v>
      </c>
      <c r="M74" s="16">
        <f t="shared" si="41"/>
        <v>621</v>
      </c>
      <c r="N74" s="17">
        <f aca="true" t="shared" si="48" ref="N74:P76">K74/B74</f>
        <v>0.5977653631284916</v>
      </c>
      <c r="O74" s="17">
        <f t="shared" si="48"/>
        <v>0.5905511811023622</v>
      </c>
      <c r="P74" s="17">
        <f t="shared" si="48"/>
        <v>0.5942583732057416</v>
      </c>
      <c r="Q74" s="16">
        <v>159</v>
      </c>
      <c r="R74" s="16">
        <v>156</v>
      </c>
      <c r="S74" s="16">
        <f t="shared" si="42"/>
        <v>315</v>
      </c>
      <c r="T74" s="17">
        <f aca="true" t="shared" si="49" ref="T74:V76">Q74/B74</f>
        <v>0.29608938547486036</v>
      </c>
      <c r="U74" s="17">
        <f t="shared" si="49"/>
        <v>0.30708661417322836</v>
      </c>
      <c r="V74" s="56">
        <f t="shared" si="49"/>
        <v>0.3014354066985646</v>
      </c>
      <c r="W74" s="14">
        <v>54</v>
      </c>
      <c r="X74" s="14">
        <v>51</v>
      </c>
      <c r="Y74" s="14">
        <f t="shared" si="45"/>
        <v>105</v>
      </c>
      <c r="Z74" s="17">
        <f t="shared" si="46"/>
        <v>0.1005586592178771</v>
      </c>
      <c r="AA74" s="17">
        <f t="shared" si="46"/>
        <v>0.10039370078740158</v>
      </c>
      <c r="AB74" s="17">
        <f t="shared" si="46"/>
        <v>0.10047846889952153</v>
      </c>
    </row>
    <row r="75" spans="1:28" s="7" customFormat="1" ht="28.5" customHeight="1">
      <c r="A75" s="31" t="s">
        <v>112</v>
      </c>
      <c r="B75" s="19">
        <f t="shared" si="43"/>
        <v>151</v>
      </c>
      <c r="C75" s="19">
        <f t="shared" si="44"/>
        <v>138</v>
      </c>
      <c r="D75" s="20">
        <f t="shared" si="36"/>
        <v>289</v>
      </c>
      <c r="E75" s="20">
        <v>14</v>
      </c>
      <c r="F75" s="20">
        <v>25</v>
      </c>
      <c r="G75" s="20">
        <f t="shared" si="40"/>
        <v>39</v>
      </c>
      <c r="H75" s="21">
        <f t="shared" si="27"/>
        <v>0.09271523178807947</v>
      </c>
      <c r="I75" s="21">
        <f t="shared" si="47"/>
        <v>0.18115942028985507</v>
      </c>
      <c r="J75" s="21">
        <f t="shared" si="47"/>
        <v>0.13494809688581316</v>
      </c>
      <c r="K75" s="20">
        <v>95</v>
      </c>
      <c r="L75" s="20">
        <v>74</v>
      </c>
      <c r="M75" s="20">
        <f t="shared" si="41"/>
        <v>169</v>
      </c>
      <c r="N75" s="21">
        <f t="shared" si="48"/>
        <v>0.6291390728476821</v>
      </c>
      <c r="O75" s="21">
        <f t="shared" si="48"/>
        <v>0.5362318840579711</v>
      </c>
      <c r="P75" s="21">
        <f t="shared" si="48"/>
        <v>0.5847750865051903</v>
      </c>
      <c r="Q75" s="20">
        <v>42</v>
      </c>
      <c r="R75" s="20">
        <v>39</v>
      </c>
      <c r="S75" s="20">
        <f t="shared" si="42"/>
        <v>81</v>
      </c>
      <c r="T75" s="21">
        <f t="shared" si="49"/>
        <v>0.2781456953642384</v>
      </c>
      <c r="U75" s="21">
        <f t="shared" si="49"/>
        <v>0.2826086956521739</v>
      </c>
      <c r="V75" s="57">
        <f t="shared" si="49"/>
        <v>0.28027681660899656</v>
      </c>
      <c r="W75" s="35">
        <v>11</v>
      </c>
      <c r="X75" s="35">
        <v>12</v>
      </c>
      <c r="Y75" s="35">
        <f t="shared" si="45"/>
        <v>23</v>
      </c>
      <c r="Z75" s="38">
        <f t="shared" si="46"/>
        <v>0.0728476821192053</v>
      </c>
      <c r="AA75" s="38">
        <f t="shared" si="46"/>
        <v>0.08695652173913043</v>
      </c>
      <c r="AB75" s="38">
        <f t="shared" si="46"/>
        <v>0.07958477508650519</v>
      </c>
    </row>
    <row r="76" spans="1:28" s="7" customFormat="1" ht="28.5" customHeight="1">
      <c r="A76" s="31" t="s">
        <v>113</v>
      </c>
      <c r="B76" s="23">
        <f>B73+B74+B75</f>
        <v>1535</v>
      </c>
      <c r="C76" s="23">
        <f>C73+C74+C75</f>
        <v>1447</v>
      </c>
      <c r="D76" s="24">
        <f>B76+C76</f>
        <v>2982</v>
      </c>
      <c r="E76" s="23">
        <f>E73+E74+E75</f>
        <v>252</v>
      </c>
      <c r="F76" s="23">
        <f>F73+F74+F75</f>
        <v>234</v>
      </c>
      <c r="G76" s="24">
        <f t="shared" si="40"/>
        <v>486</v>
      </c>
      <c r="H76" s="32">
        <f>E76/B76</f>
        <v>0.16416938110749185</v>
      </c>
      <c r="I76" s="32">
        <f t="shared" si="47"/>
        <v>0.16171389080856946</v>
      </c>
      <c r="J76" s="32">
        <f t="shared" si="47"/>
        <v>0.16297786720321933</v>
      </c>
      <c r="K76" s="23">
        <f>K73+K74+K75</f>
        <v>923</v>
      </c>
      <c r="L76" s="23">
        <f>L73+L74+L75</f>
        <v>842</v>
      </c>
      <c r="M76" s="24">
        <f t="shared" si="41"/>
        <v>1765</v>
      </c>
      <c r="N76" s="25">
        <f t="shared" si="48"/>
        <v>0.6013029315960912</v>
      </c>
      <c r="O76" s="25">
        <f t="shared" si="48"/>
        <v>0.5818935729094679</v>
      </c>
      <c r="P76" s="25">
        <f t="shared" si="48"/>
        <v>0.5918846411804158</v>
      </c>
      <c r="Q76" s="23">
        <f>Q73+Q74+Q75</f>
        <v>360</v>
      </c>
      <c r="R76" s="23">
        <f>R73+R74+R75</f>
        <v>371</v>
      </c>
      <c r="S76" s="24">
        <f t="shared" si="42"/>
        <v>731</v>
      </c>
      <c r="T76" s="25">
        <f t="shared" si="49"/>
        <v>0.23452768729641693</v>
      </c>
      <c r="U76" s="25">
        <f t="shared" si="49"/>
        <v>0.2563925362819627</v>
      </c>
      <c r="V76" s="58">
        <f t="shared" si="49"/>
        <v>0.24513749161636486</v>
      </c>
      <c r="W76" s="22">
        <f>W73+W74+W75</f>
        <v>120</v>
      </c>
      <c r="X76" s="22">
        <f>X73+X74+X75</f>
        <v>124</v>
      </c>
      <c r="Y76" s="22">
        <f t="shared" si="45"/>
        <v>244</v>
      </c>
      <c r="Z76" s="25">
        <f t="shared" si="46"/>
        <v>0.0781758957654723</v>
      </c>
      <c r="AA76" s="25">
        <f t="shared" si="46"/>
        <v>0.0856945404284727</v>
      </c>
      <c r="AB76" s="25">
        <f t="shared" si="46"/>
        <v>0.0818242790073776</v>
      </c>
    </row>
    <row r="77" spans="1:28" s="7" customFormat="1" ht="28.5" customHeight="1">
      <c r="A77" s="22" t="s">
        <v>62</v>
      </c>
      <c r="B77" s="23">
        <f t="shared" si="43"/>
        <v>1994</v>
      </c>
      <c r="C77" s="23">
        <f t="shared" si="44"/>
        <v>1898</v>
      </c>
      <c r="D77" s="24">
        <f t="shared" si="36"/>
        <v>3892</v>
      </c>
      <c r="E77" s="34">
        <v>346</v>
      </c>
      <c r="F77" s="34">
        <v>296</v>
      </c>
      <c r="G77" s="24">
        <f t="shared" si="40"/>
        <v>642</v>
      </c>
      <c r="H77" s="25">
        <f aca="true" t="shared" si="50" ref="H77:H105">E77/B77</f>
        <v>0.17352056168505517</v>
      </c>
      <c r="I77" s="25">
        <f aca="true" t="shared" si="51" ref="I77:I105">F77/C77</f>
        <v>0.1559536354056902</v>
      </c>
      <c r="J77" s="25">
        <f aca="true" t="shared" si="52" ref="J77:J105">G77/D77</f>
        <v>0.16495375128468653</v>
      </c>
      <c r="K77" s="34">
        <v>1278</v>
      </c>
      <c r="L77" s="34">
        <v>1148</v>
      </c>
      <c r="M77" s="24">
        <f t="shared" si="41"/>
        <v>2426</v>
      </c>
      <c r="N77" s="25">
        <f aca="true" t="shared" si="53" ref="N77:N105">K77/B77</f>
        <v>0.6409227683049148</v>
      </c>
      <c r="O77" s="25">
        <f aca="true" t="shared" si="54" ref="O77:O105">L77/C77</f>
        <v>0.6048472075869337</v>
      </c>
      <c r="P77" s="25">
        <f>M77/D77</f>
        <v>0.6233299075025693</v>
      </c>
      <c r="Q77" s="34">
        <v>370</v>
      </c>
      <c r="R77" s="34">
        <v>454</v>
      </c>
      <c r="S77" s="24">
        <f t="shared" si="42"/>
        <v>824</v>
      </c>
      <c r="T77" s="25">
        <f aca="true" t="shared" si="55" ref="T77:T105">Q77/B77</f>
        <v>0.1855566700100301</v>
      </c>
      <c r="U77" s="25">
        <f aca="true" t="shared" si="56" ref="U77:U105">R77/C77</f>
        <v>0.23919915700737618</v>
      </c>
      <c r="V77" s="58">
        <f aca="true" t="shared" si="57" ref="V77:V105">S77/D77</f>
        <v>0.2117163412127441</v>
      </c>
      <c r="W77" s="22">
        <v>122</v>
      </c>
      <c r="X77" s="22">
        <v>178</v>
      </c>
      <c r="Y77" s="22">
        <f t="shared" si="45"/>
        <v>300</v>
      </c>
      <c r="Z77" s="25">
        <f t="shared" si="46"/>
        <v>0.06118355065195587</v>
      </c>
      <c r="AA77" s="25">
        <f t="shared" si="46"/>
        <v>0.09378292939936776</v>
      </c>
      <c r="AB77" s="25">
        <f t="shared" si="46"/>
        <v>0.07708119218910586</v>
      </c>
    </row>
    <row r="78" spans="1:28" s="7" customFormat="1" ht="28.5" customHeight="1">
      <c r="A78" s="26" t="s">
        <v>94</v>
      </c>
      <c r="B78" s="27">
        <f aca="true" t="shared" si="58" ref="B78:C80">E78+K78+Q78</f>
        <v>343</v>
      </c>
      <c r="C78" s="27">
        <f t="shared" si="58"/>
        <v>365</v>
      </c>
      <c r="D78" s="28">
        <f>B78+C78</f>
        <v>708</v>
      </c>
      <c r="E78" s="29">
        <v>59</v>
      </c>
      <c r="F78" s="29">
        <v>82</v>
      </c>
      <c r="G78" s="28">
        <f t="shared" si="40"/>
        <v>141</v>
      </c>
      <c r="H78" s="30">
        <f aca="true" t="shared" si="59" ref="H78:J80">E78/B78</f>
        <v>0.17201166180758018</v>
      </c>
      <c r="I78" s="30">
        <f t="shared" si="59"/>
        <v>0.22465753424657534</v>
      </c>
      <c r="J78" s="30">
        <f t="shared" si="59"/>
        <v>0.19915254237288135</v>
      </c>
      <c r="K78" s="29">
        <v>224</v>
      </c>
      <c r="L78" s="29">
        <v>229</v>
      </c>
      <c r="M78" s="28">
        <f t="shared" si="41"/>
        <v>453</v>
      </c>
      <c r="N78" s="30">
        <f aca="true" t="shared" si="60" ref="N78:O80">K78/B78</f>
        <v>0.6530612244897959</v>
      </c>
      <c r="O78" s="30">
        <f t="shared" si="60"/>
        <v>0.6273972602739726</v>
      </c>
      <c r="P78" s="30">
        <f>M78/D78</f>
        <v>0.6398305084745762</v>
      </c>
      <c r="Q78" s="29">
        <v>60</v>
      </c>
      <c r="R78" s="29">
        <v>54</v>
      </c>
      <c r="S78" s="28">
        <f t="shared" si="42"/>
        <v>114</v>
      </c>
      <c r="T78" s="30">
        <f aca="true" t="shared" si="61" ref="T78:V80">Q78/B78</f>
        <v>0.1749271137026239</v>
      </c>
      <c r="U78" s="30">
        <f t="shared" si="61"/>
        <v>0.14794520547945206</v>
      </c>
      <c r="V78" s="59">
        <f t="shared" si="61"/>
        <v>0.16101694915254236</v>
      </c>
      <c r="W78" s="40">
        <v>22</v>
      </c>
      <c r="X78" s="40">
        <v>27</v>
      </c>
      <c r="Y78" s="40">
        <f t="shared" si="45"/>
        <v>49</v>
      </c>
      <c r="Z78" s="43">
        <f t="shared" si="46"/>
        <v>0.0641399416909621</v>
      </c>
      <c r="AA78" s="43">
        <f t="shared" si="46"/>
        <v>0.07397260273972603</v>
      </c>
      <c r="AB78" s="43">
        <f t="shared" si="46"/>
        <v>0.0692090395480226</v>
      </c>
    </row>
    <row r="79" spans="1:28" s="7" customFormat="1" ht="28.5" customHeight="1">
      <c r="A79" s="14" t="s">
        <v>95</v>
      </c>
      <c r="B79" s="15">
        <f t="shared" si="58"/>
        <v>472</v>
      </c>
      <c r="C79" s="15">
        <f t="shared" si="58"/>
        <v>462</v>
      </c>
      <c r="D79" s="16">
        <f>B79+C79</f>
        <v>934</v>
      </c>
      <c r="E79" s="16">
        <v>78</v>
      </c>
      <c r="F79" s="16">
        <v>75</v>
      </c>
      <c r="G79" s="16">
        <f t="shared" si="40"/>
        <v>153</v>
      </c>
      <c r="H79" s="17">
        <f t="shared" si="59"/>
        <v>0.1652542372881356</v>
      </c>
      <c r="I79" s="17">
        <f t="shared" si="59"/>
        <v>0.16233766233766234</v>
      </c>
      <c r="J79" s="17">
        <f t="shared" si="59"/>
        <v>0.16381156316916487</v>
      </c>
      <c r="K79" s="16">
        <v>298</v>
      </c>
      <c r="L79" s="16">
        <v>278</v>
      </c>
      <c r="M79" s="16">
        <f t="shared" si="41"/>
        <v>576</v>
      </c>
      <c r="N79" s="17">
        <f t="shared" si="60"/>
        <v>0.6313559322033898</v>
      </c>
      <c r="O79" s="17">
        <f t="shared" si="60"/>
        <v>0.6017316017316018</v>
      </c>
      <c r="P79" s="17">
        <f>M79/D79</f>
        <v>0.6167023554603854</v>
      </c>
      <c r="Q79" s="16">
        <v>96</v>
      </c>
      <c r="R79" s="16">
        <v>109</v>
      </c>
      <c r="S79" s="16">
        <f t="shared" si="42"/>
        <v>205</v>
      </c>
      <c r="T79" s="17">
        <f t="shared" si="61"/>
        <v>0.2033898305084746</v>
      </c>
      <c r="U79" s="17">
        <f t="shared" si="61"/>
        <v>0.23593073593073594</v>
      </c>
      <c r="V79" s="56">
        <f t="shared" si="61"/>
        <v>0.21948608137044967</v>
      </c>
      <c r="W79" s="14">
        <v>30</v>
      </c>
      <c r="X79" s="14">
        <v>40</v>
      </c>
      <c r="Y79" s="14">
        <f t="shared" si="45"/>
        <v>70</v>
      </c>
      <c r="Z79" s="17">
        <f t="shared" si="46"/>
        <v>0.0635593220338983</v>
      </c>
      <c r="AA79" s="17">
        <f t="shared" si="46"/>
        <v>0.08658008658008658</v>
      </c>
      <c r="AB79" s="17">
        <f t="shared" si="46"/>
        <v>0.07494646680942184</v>
      </c>
    </row>
    <row r="80" spans="1:28" s="7" customFormat="1" ht="28.5" customHeight="1">
      <c r="A80" s="31" t="s">
        <v>96</v>
      </c>
      <c r="B80" s="23">
        <f t="shared" si="58"/>
        <v>695</v>
      </c>
      <c r="C80" s="23">
        <f t="shared" si="58"/>
        <v>654</v>
      </c>
      <c r="D80" s="24">
        <f>B80+C80</f>
        <v>1349</v>
      </c>
      <c r="E80" s="24">
        <v>111</v>
      </c>
      <c r="F80" s="24">
        <v>107</v>
      </c>
      <c r="G80" s="24">
        <f t="shared" si="40"/>
        <v>218</v>
      </c>
      <c r="H80" s="32">
        <f t="shared" si="59"/>
        <v>0.15971223021582734</v>
      </c>
      <c r="I80" s="32">
        <f t="shared" si="59"/>
        <v>0.1636085626911315</v>
      </c>
      <c r="J80" s="32">
        <f t="shared" si="59"/>
        <v>0.16160118606375093</v>
      </c>
      <c r="K80" s="24">
        <v>469</v>
      </c>
      <c r="L80" s="24">
        <v>412</v>
      </c>
      <c r="M80" s="24">
        <f t="shared" si="41"/>
        <v>881</v>
      </c>
      <c r="N80" s="32">
        <f t="shared" si="60"/>
        <v>0.6748201438848921</v>
      </c>
      <c r="O80" s="32">
        <f t="shared" si="60"/>
        <v>0.6299694189602446</v>
      </c>
      <c r="P80" s="32">
        <f>M80/D80</f>
        <v>0.6530763528539659</v>
      </c>
      <c r="Q80" s="24">
        <v>115</v>
      </c>
      <c r="R80" s="24">
        <v>135</v>
      </c>
      <c r="S80" s="24">
        <f t="shared" si="42"/>
        <v>250</v>
      </c>
      <c r="T80" s="32">
        <f t="shared" si="61"/>
        <v>0.16546762589928057</v>
      </c>
      <c r="U80" s="32">
        <f t="shared" si="61"/>
        <v>0.20642201834862386</v>
      </c>
      <c r="V80" s="60">
        <f t="shared" si="61"/>
        <v>0.18532246108228317</v>
      </c>
      <c r="W80" s="35">
        <v>33</v>
      </c>
      <c r="X80" s="35">
        <v>52</v>
      </c>
      <c r="Y80" s="35">
        <f t="shared" si="45"/>
        <v>85</v>
      </c>
      <c r="Z80" s="38">
        <f t="shared" si="46"/>
        <v>0.04748201438848921</v>
      </c>
      <c r="AA80" s="38">
        <f t="shared" si="46"/>
        <v>0.07951070336391437</v>
      </c>
      <c r="AB80" s="38">
        <f t="shared" si="46"/>
        <v>0.06300963676797627</v>
      </c>
    </row>
    <row r="81" spans="1:28" s="7" customFormat="1" ht="28.5" customHeight="1">
      <c r="A81" s="22" t="s">
        <v>103</v>
      </c>
      <c r="B81" s="23">
        <f>B78+B79+B80</f>
        <v>1510</v>
      </c>
      <c r="C81" s="23">
        <f>C78+C79+C80</f>
        <v>1481</v>
      </c>
      <c r="D81" s="24">
        <f t="shared" si="36"/>
        <v>2991</v>
      </c>
      <c r="E81" s="34">
        <f>E78+E79+E80</f>
        <v>248</v>
      </c>
      <c r="F81" s="34">
        <f>F78+F79+F80</f>
        <v>264</v>
      </c>
      <c r="G81" s="24">
        <f t="shared" si="40"/>
        <v>512</v>
      </c>
      <c r="H81" s="25">
        <f>E81/B81</f>
        <v>0.16423841059602648</v>
      </c>
      <c r="I81" s="25">
        <f t="shared" si="51"/>
        <v>0.17825793382849425</v>
      </c>
      <c r="J81" s="25">
        <f t="shared" si="52"/>
        <v>0.17118020728853225</v>
      </c>
      <c r="K81" s="34">
        <f>K78+K79+K80</f>
        <v>991</v>
      </c>
      <c r="L81" s="34">
        <f>L78+L79+L80</f>
        <v>919</v>
      </c>
      <c r="M81" s="24">
        <f t="shared" si="41"/>
        <v>1910</v>
      </c>
      <c r="N81" s="25">
        <f t="shared" si="53"/>
        <v>0.6562913907284769</v>
      </c>
      <c r="O81" s="25">
        <f t="shared" si="54"/>
        <v>0.6205266711681297</v>
      </c>
      <c r="P81" s="25">
        <f aca="true" t="shared" si="62" ref="P81:P105">M81/D81</f>
        <v>0.6385824139083919</v>
      </c>
      <c r="Q81" s="34">
        <f>Q78+Q79+Q80</f>
        <v>271</v>
      </c>
      <c r="R81" s="34">
        <f>R78+R79+R80</f>
        <v>298</v>
      </c>
      <c r="S81" s="24">
        <f t="shared" si="42"/>
        <v>569</v>
      </c>
      <c r="T81" s="25">
        <f t="shared" si="55"/>
        <v>0.17947019867549668</v>
      </c>
      <c r="U81" s="25">
        <f t="shared" si="56"/>
        <v>0.2012153950033761</v>
      </c>
      <c r="V81" s="58">
        <f t="shared" si="57"/>
        <v>0.1902373788030759</v>
      </c>
      <c r="W81" s="22">
        <f>W78+W79+W80</f>
        <v>85</v>
      </c>
      <c r="X81" s="22">
        <f>X78+X79+X80</f>
        <v>119</v>
      </c>
      <c r="Y81" s="22">
        <f t="shared" si="45"/>
        <v>204</v>
      </c>
      <c r="Z81" s="25">
        <f t="shared" si="46"/>
        <v>0.056291390728476824</v>
      </c>
      <c r="AA81" s="25">
        <f t="shared" si="46"/>
        <v>0.08035111411208642</v>
      </c>
      <c r="AB81" s="25">
        <f t="shared" si="46"/>
        <v>0.06820461384152457</v>
      </c>
    </row>
    <row r="82" spans="1:28" s="7" customFormat="1" ht="28.5" customHeight="1">
      <c r="A82" s="22" t="s">
        <v>63</v>
      </c>
      <c r="B82" s="23">
        <f t="shared" si="43"/>
        <v>151</v>
      </c>
      <c r="C82" s="23">
        <f t="shared" si="44"/>
        <v>170</v>
      </c>
      <c r="D82" s="24">
        <f aca="true" t="shared" si="63" ref="D82:D105">B82+C82</f>
        <v>321</v>
      </c>
      <c r="E82" s="34">
        <v>31</v>
      </c>
      <c r="F82" s="34">
        <v>21</v>
      </c>
      <c r="G82" s="24">
        <f t="shared" si="40"/>
        <v>52</v>
      </c>
      <c r="H82" s="25">
        <f t="shared" si="50"/>
        <v>0.2052980132450331</v>
      </c>
      <c r="I82" s="25">
        <f t="shared" si="51"/>
        <v>0.12352941176470589</v>
      </c>
      <c r="J82" s="25">
        <f t="shared" si="52"/>
        <v>0.16199376947040497</v>
      </c>
      <c r="K82" s="34">
        <v>76</v>
      </c>
      <c r="L82" s="34">
        <v>88</v>
      </c>
      <c r="M82" s="24">
        <f t="shared" si="41"/>
        <v>164</v>
      </c>
      <c r="N82" s="25">
        <f t="shared" si="53"/>
        <v>0.5033112582781457</v>
      </c>
      <c r="O82" s="25">
        <f t="shared" si="54"/>
        <v>0.5176470588235295</v>
      </c>
      <c r="P82" s="25">
        <f t="shared" si="62"/>
        <v>0.5109034267912772</v>
      </c>
      <c r="Q82" s="34">
        <v>44</v>
      </c>
      <c r="R82" s="34">
        <v>61</v>
      </c>
      <c r="S82" s="24">
        <f t="shared" si="42"/>
        <v>105</v>
      </c>
      <c r="T82" s="25">
        <f t="shared" si="55"/>
        <v>0.2913907284768212</v>
      </c>
      <c r="U82" s="25">
        <f t="shared" si="56"/>
        <v>0.3588235294117647</v>
      </c>
      <c r="V82" s="58">
        <f t="shared" si="57"/>
        <v>0.32710280373831774</v>
      </c>
      <c r="W82" s="49">
        <v>21</v>
      </c>
      <c r="X82" s="49">
        <v>41</v>
      </c>
      <c r="Y82" s="49">
        <f t="shared" si="45"/>
        <v>62</v>
      </c>
      <c r="Z82" s="50">
        <f t="shared" si="46"/>
        <v>0.1390728476821192</v>
      </c>
      <c r="AA82" s="50">
        <f t="shared" si="46"/>
        <v>0.2411764705882353</v>
      </c>
      <c r="AB82" s="50">
        <f t="shared" si="46"/>
        <v>0.19314641744548286</v>
      </c>
    </row>
    <row r="83" spans="1:28" s="7" customFormat="1" ht="28.5" customHeight="1">
      <c r="A83" s="22" t="s">
        <v>64</v>
      </c>
      <c r="B83" s="44">
        <f t="shared" si="43"/>
        <v>1136</v>
      </c>
      <c r="C83" s="44">
        <f t="shared" si="44"/>
        <v>1137</v>
      </c>
      <c r="D83" s="34">
        <f t="shared" si="63"/>
        <v>2273</v>
      </c>
      <c r="E83" s="34">
        <v>105</v>
      </c>
      <c r="F83" s="34">
        <v>129</v>
      </c>
      <c r="G83" s="34">
        <f t="shared" si="40"/>
        <v>234</v>
      </c>
      <c r="H83" s="25">
        <f t="shared" si="50"/>
        <v>0.09242957746478873</v>
      </c>
      <c r="I83" s="25">
        <f t="shared" si="51"/>
        <v>0.11345646437994723</v>
      </c>
      <c r="J83" s="25">
        <f t="shared" si="52"/>
        <v>0.10294764628244611</v>
      </c>
      <c r="K83" s="34">
        <v>701</v>
      </c>
      <c r="L83" s="34">
        <v>647</v>
      </c>
      <c r="M83" s="34">
        <f t="shared" si="41"/>
        <v>1348</v>
      </c>
      <c r="N83" s="25">
        <f t="shared" si="53"/>
        <v>0.6170774647887324</v>
      </c>
      <c r="O83" s="25">
        <f t="shared" si="54"/>
        <v>0.5690413368513633</v>
      </c>
      <c r="P83" s="25">
        <f t="shared" si="62"/>
        <v>0.5930488341399032</v>
      </c>
      <c r="Q83" s="34">
        <v>330</v>
      </c>
      <c r="R83" s="34">
        <v>361</v>
      </c>
      <c r="S83" s="34">
        <f t="shared" si="42"/>
        <v>691</v>
      </c>
      <c r="T83" s="25">
        <f t="shared" si="55"/>
        <v>0.2904929577464789</v>
      </c>
      <c r="U83" s="25">
        <f t="shared" si="56"/>
        <v>0.3175021987686895</v>
      </c>
      <c r="V83" s="58">
        <f t="shared" si="57"/>
        <v>0.3040035195776507</v>
      </c>
      <c r="W83" s="22">
        <v>124</v>
      </c>
      <c r="X83" s="22">
        <v>172</v>
      </c>
      <c r="Y83" s="22">
        <f t="shared" si="45"/>
        <v>296</v>
      </c>
      <c r="Z83" s="25">
        <f t="shared" si="46"/>
        <v>0.10915492957746478</v>
      </c>
      <c r="AA83" s="25">
        <f t="shared" si="46"/>
        <v>0.15127528583992964</v>
      </c>
      <c r="AB83" s="25">
        <f t="shared" si="46"/>
        <v>0.13022437307523096</v>
      </c>
    </row>
    <row r="84" spans="1:28" s="7" customFormat="1" ht="28.5" customHeight="1">
      <c r="A84" s="40" t="s">
        <v>65</v>
      </c>
      <c r="B84" s="41">
        <f t="shared" si="43"/>
        <v>102</v>
      </c>
      <c r="C84" s="41">
        <f t="shared" si="44"/>
        <v>103</v>
      </c>
      <c r="D84" s="42">
        <f t="shared" si="63"/>
        <v>205</v>
      </c>
      <c r="E84" s="42">
        <v>14</v>
      </c>
      <c r="F84" s="42">
        <v>15</v>
      </c>
      <c r="G84" s="42">
        <f t="shared" si="40"/>
        <v>29</v>
      </c>
      <c r="H84" s="43">
        <f t="shared" si="50"/>
        <v>0.13725490196078433</v>
      </c>
      <c r="I84" s="43">
        <f t="shared" si="51"/>
        <v>0.14563106796116504</v>
      </c>
      <c r="J84" s="43">
        <f t="shared" si="52"/>
        <v>0.14146341463414633</v>
      </c>
      <c r="K84" s="42">
        <v>57</v>
      </c>
      <c r="L84" s="42">
        <v>63</v>
      </c>
      <c r="M84" s="42">
        <f t="shared" si="41"/>
        <v>120</v>
      </c>
      <c r="N84" s="43">
        <f t="shared" si="53"/>
        <v>0.5588235294117647</v>
      </c>
      <c r="O84" s="43">
        <f t="shared" si="54"/>
        <v>0.6116504854368932</v>
      </c>
      <c r="P84" s="43">
        <f t="shared" si="62"/>
        <v>0.5853658536585366</v>
      </c>
      <c r="Q84" s="42">
        <v>31</v>
      </c>
      <c r="R84" s="42">
        <v>25</v>
      </c>
      <c r="S84" s="42">
        <f t="shared" si="42"/>
        <v>56</v>
      </c>
      <c r="T84" s="43">
        <f t="shared" si="55"/>
        <v>0.30392156862745096</v>
      </c>
      <c r="U84" s="43">
        <f t="shared" si="56"/>
        <v>0.24271844660194175</v>
      </c>
      <c r="V84" s="64">
        <f t="shared" si="57"/>
        <v>0.2731707317073171</v>
      </c>
      <c r="W84" s="40">
        <v>10</v>
      </c>
      <c r="X84" s="40">
        <v>8</v>
      </c>
      <c r="Y84" s="40">
        <f t="shared" si="45"/>
        <v>18</v>
      </c>
      <c r="Z84" s="43">
        <f t="shared" si="46"/>
        <v>0.09803921568627451</v>
      </c>
      <c r="AA84" s="43">
        <f t="shared" si="46"/>
        <v>0.07766990291262135</v>
      </c>
      <c r="AB84" s="43">
        <f t="shared" si="46"/>
        <v>0.08780487804878048</v>
      </c>
    </row>
    <row r="85" spans="1:28" s="7" customFormat="1" ht="28.5" customHeight="1">
      <c r="A85" s="14" t="s">
        <v>66</v>
      </c>
      <c r="B85" s="15">
        <f t="shared" si="43"/>
        <v>793</v>
      </c>
      <c r="C85" s="15">
        <f t="shared" si="44"/>
        <v>777</v>
      </c>
      <c r="D85" s="16">
        <f t="shared" si="63"/>
        <v>1570</v>
      </c>
      <c r="E85" s="16">
        <v>96</v>
      </c>
      <c r="F85" s="16">
        <v>117</v>
      </c>
      <c r="G85" s="16">
        <f t="shared" si="40"/>
        <v>213</v>
      </c>
      <c r="H85" s="17">
        <f t="shared" si="50"/>
        <v>0.1210592686002522</v>
      </c>
      <c r="I85" s="17">
        <f t="shared" si="51"/>
        <v>0.15057915057915058</v>
      </c>
      <c r="J85" s="17">
        <f t="shared" si="52"/>
        <v>0.1356687898089172</v>
      </c>
      <c r="K85" s="16">
        <v>521</v>
      </c>
      <c r="L85" s="16">
        <v>451</v>
      </c>
      <c r="M85" s="16">
        <f t="shared" si="41"/>
        <v>972</v>
      </c>
      <c r="N85" s="17">
        <f t="shared" si="53"/>
        <v>0.6569987389659521</v>
      </c>
      <c r="O85" s="17">
        <f t="shared" si="54"/>
        <v>0.5804375804375804</v>
      </c>
      <c r="P85" s="17">
        <f t="shared" si="62"/>
        <v>0.619108280254777</v>
      </c>
      <c r="Q85" s="16">
        <v>176</v>
      </c>
      <c r="R85" s="16">
        <v>209</v>
      </c>
      <c r="S85" s="16">
        <f t="shared" si="42"/>
        <v>385</v>
      </c>
      <c r="T85" s="17">
        <f t="shared" si="55"/>
        <v>0.22194199243379573</v>
      </c>
      <c r="U85" s="17">
        <f t="shared" si="56"/>
        <v>0.26898326898326896</v>
      </c>
      <c r="V85" s="56">
        <f t="shared" si="57"/>
        <v>0.24522292993630573</v>
      </c>
      <c r="W85" s="14">
        <v>74</v>
      </c>
      <c r="X85" s="14">
        <v>93</v>
      </c>
      <c r="Y85" s="14">
        <f t="shared" si="45"/>
        <v>167</v>
      </c>
      <c r="Z85" s="17">
        <f t="shared" si="46"/>
        <v>0.09331651954602774</v>
      </c>
      <c r="AA85" s="17">
        <f t="shared" si="46"/>
        <v>0.11969111969111969</v>
      </c>
      <c r="AB85" s="17">
        <f t="shared" si="46"/>
        <v>0.10636942675159236</v>
      </c>
    </row>
    <row r="86" spans="1:28" s="7" customFormat="1" ht="28.5" customHeight="1">
      <c r="A86" s="14" t="s">
        <v>67</v>
      </c>
      <c r="B86" s="15">
        <f t="shared" si="43"/>
        <v>564</v>
      </c>
      <c r="C86" s="15">
        <f t="shared" si="44"/>
        <v>543</v>
      </c>
      <c r="D86" s="16">
        <f t="shared" si="63"/>
        <v>1107</v>
      </c>
      <c r="E86" s="16">
        <v>98</v>
      </c>
      <c r="F86" s="16">
        <v>100</v>
      </c>
      <c r="G86" s="16">
        <f t="shared" si="40"/>
        <v>198</v>
      </c>
      <c r="H86" s="17">
        <f t="shared" si="50"/>
        <v>0.17375886524822695</v>
      </c>
      <c r="I86" s="17">
        <f t="shared" si="51"/>
        <v>0.1841620626151013</v>
      </c>
      <c r="J86" s="17">
        <f t="shared" si="52"/>
        <v>0.17886178861788618</v>
      </c>
      <c r="K86" s="16">
        <v>360</v>
      </c>
      <c r="L86" s="16">
        <v>319</v>
      </c>
      <c r="M86" s="16">
        <f t="shared" si="41"/>
        <v>679</v>
      </c>
      <c r="N86" s="17">
        <f t="shared" si="53"/>
        <v>0.6382978723404256</v>
      </c>
      <c r="O86" s="17">
        <f t="shared" si="54"/>
        <v>0.5874769797421732</v>
      </c>
      <c r="P86" s="17">
        <f t="shared" si="62"/>
        <v>0.6133694670280037</v>
      </c>
      <c r="Q86" s="16">
        <v>106</v>
      </c>
      <c r="R86" s="16">
        <v>124</v>
      </c>
      <c r="S86" s="16">
        <f t="shared" si="42"/>
        <v>230</v>
      </c>
      <c r="T86" s="17">
        <f t="shared" si="55"/>
        <v>0.1879432624113475</v>
      </c>
      <c r="U86" s="17">
        <f t="shared" si="56"/>
        <v>0.2283609576427256</v>
      </c>
      <c r="V86" s="56">
        <f t="shared" si="57"/>
        <v>0.20776874435411022</v>
      </c>
      <c r="W86" s="14">
        <v>36</v>
      </c>
      <c r="X86" s="14">
        <v>36</v>
      </c>
      <c r="Y86" s="14">
        <f t="shared" si="45"/>
        <v>72</v>
      </c>
      <c r="Z86" s="17">
        <f t="shared" si="46"/>
        <v>0.06382978723404255</v>
      </c>
      <c r="AA86" s="17">
        <f t="shared" si="46"/>
        <v>0.06629834254143646</v>
      </c>
      <c r="AB86" s="17">
        <f t="shared" si="46"/>
        <v>0.06504065040650407</v>
      </c>
    </row>
    <row r="87" spans="1:28" s="7" customFormat="1" ht="28.5" customHeight="1">
      <c r="A87" s="14" t="s">
        <v>68</v>
      </c>
      <c r="B87" s="15">
        <f t="shared" si="43"/>
        <v>644</v>
      </c>
      <c r="C87" s="15">
        <f t="shared" si="44"/>
        <v>586</v>
      </c>
      <c r="D87" s="16">
        <f t="shared" si="63"/>
        <v>1230</v>
      </c>
      <c r="E87" s="16">
        <v>88</v>
      </c>
      <c r="F87" s="16">
        <v>69</v>
      </c>
      <c r="G87" s="16">
        <f t="shared" si="40"/>
        <v>157</v>
      </c>
      <c r="H87" s="17">
        <f t="shared" si="50"/>
        <v>0.13664596273291926</v>
      </c>
      <c r="I87" s="17">
        <f t="shared" si="51"/>
        <v>0.11774744027303755</v>
      </c>
      <c r="J87" s="17">
        <f t="shared" si="52"/>
        <v>0.12764227642276424</v>
      </c>
      <c r="K87" s="16">
        <v>391</v>
      </c>
      <c r="L87" s="16">
        <v>328</v>
      </c>
      <c r="M87" s="16">
        <f t="shared" si="41"/>
        <v>719</v>
      </c>
      <c r="N87" s="17">
        <f t="shared" si="53"/>
        <v>0.6071428571428571</v>
      </c>
      <c r="O87" s="17">
        <f t="shared" si="54"/>
        <v>0.5597269624573379</v>
      </c>
      <c r="P87" s="17">
        <f t="shared" si="62"/>
        <v>0.5845528455284553</v>
      </c>
      <c r="Q87" s="16">
        <v>165</v>
      </c>
      <c r="R87" s="16">
        <v>189</v>
      </c>
      <c r="S87" s="16">
        <f t="shared" si="42"/>
        <v>354</v>
      </c>
      <c r="T87" s="17">
        <f t="shared" si="55"/>
        <v>0.2562111801242236</v>
      </c>
      <c r="U87" s="17">
        <f t="shared" si="56"/>
        <v>0.3225255972696246</v>
      </c>
      <c r="V87" s="56">
        <f t="shared" si="57"/>
        <v>0.28780487804878047</v>
      </c>
      <c r="W87" s="14">
        <v>61</v>
      </c>
      <c r="X87" s="14">
        <v>89</v>
      </c>
      <c r="Y87" s="14">
        <f t="shared" si="45"/>
        <v>150</v>
      </c>
      <c r="Z87" s="17">
        <f t="shared" si="46"/>
        <v>0.09472049689440994</v>
      </c>
      <c r="AA87" s="17">
        <f t="shared" si="46"/>
        <v>0.15187713310580206</v>
      </c>
      <c r="AB87" s="17">
        <f t="shared" si="46"/>
        <v>0.12195121951219512</v>
      </c>
    </row>
    <row r="88" spans="1:28" s="7" customFormat="1" ht="28.5" customHeight="1">
      <c r="A88" s="14" t="s">
        <v>69</v>
      </c>
      <c r="B88" s="15">
        <f t="shared" si="43"/>
        <v>413</v>
      </c>
      <c r="C88" s="15">
        <f t="shared" si="44"/>
        <v>396</v>
      </c>
      <c r="D88" s="16">
        <f t="shared" si="63"/>
        <v>809</v>
      </c>
      <c r="E88" s="16">
        <v>50</v>
      </c>
      <c r="F88" s="16">
        <v>58</v>
      </c>
      <c r="G88" s="16">
        <f t="shared" si="40"/>
        <v>108</v>
      </c>
      <c r="H88" s="17">
        <f t="shared" si="50"/>
        <v>0.12106537530266344</v>
      </c>
      <c r="I88" s="17">
        <f t="shared" si="51"/>
        <v>0.14646464646464646</v>
      </c>
      <c r="J88" s="17">
        <f t="shared" si="52"/>
        <v>0.1334981458590853</v>
      </c>
      <c r="K88" s="16">
        <v>273</v>
      </c>
      <c r="L88" s="16">
        <v>242</v>
      </c>
      <c r="M88" s="16">
        <f t="shared" si="41"/>
        <v>515</v>
      </c>
      <c r="N88" s="17">
        <f t="shared" si="53"/>
        <v>0.6610169491525424</v>
      </c>
      <c r="O88" s="17">
        <f t="shared" si="54"/>
        <v>0.6111111111111112</v>
      </c>
      <c r="P88" s="17">
        <f t="shared" si="62"/>
        <v>0.6365883807169345</v>
      </c>
      <c r="Q88" s="16">
        <v>90</v>
      </c>
      <c r="R88" s="16">
        <v>96</v>
      </c>
      <c r="S88" s="16">
        <f t="shared" si="42"/>
        <v>186</v>
      </c>
      <c r="T88" s="17">
        <f t="shared" si="55"/>
        <v>0.2179176755447942</v>
      </c>
      <c r="U88" s="17">
        <f t="shared" si="56"/>
        <v>0.24242424242424243</v>
      </c>
      <c r="V88" s="56">
        <f t="shared" si="57"/>
        <v>0.22991347342398022</v>
      </c>
      <c r="W88" s="14">
        <v>36</v>
      </c>
      <c r="X88" s="14">
        <v>36</v>
      </c>
      <c r="Y88" s="14">
        <f t="shared" si="45"/>
        <v>72</v>
      </c>
      <c r="Z88" s="17">
        <f t="shared" si="46"/>
        <v>0.08716707021791767</v>
      </c>
      <c r="AA88" s="17">
        <f t="shared" si="46"/>
        <v>0.09090909090909091</v>
      </c>
      <c r="AB88" s="17">
        <f t="shared" si="46"/>
        <v>0.08899876390605686</v>
      </c>
    </row>
    <row r="89" spans="1:28" s="7" customFormat="1" ht="28.5" customHeight="1">
      <c r="A89" s="31" t="s">
        <v>70</v>
      </c>
      <c r="B89" s="23">
        <f t="shared" si="43"/>
        <v>263</v>
      </c>
      <c r="C89" s="23">
        <f t="shared" si="44"/>
        <v>227</v>
      </c>
      <c r="D89" s="24">
        <f t="shared" si="63"/>
        <v>490</v>
      </c>
      <c r="E89" s="24">
        <v>26</v>
      </c>
      <c r="F89" s="24">
        <v>23</v>
      </c>
      <c r="G89" s="24">
        <f t="shared" si="40"/>
        <v>49</v>
      </c>
      <c r="H89" s="32">
        <f t="shared" si="50"/>
        <v>0.09885931558935361</v>
      </c>
      <c r="I89" s="32">
        <f t="shared" si="51"/>
        <v>0.1013215859030837</v>
      </c>
      <c r="J89" s="32">
        <f t="shared" si="52"/>
        <v>0.1</v>
      </c>
      <c r="K89" s="24">
        <v>169</v>
      </c>
      <c r="L89" s="24">
        <v>126</v>
      </c>
      <c r="M89" s="24">
        <f t="shared" si="41"/>
        <v>295</v>
      </c>
      <c r="N89" s="32">
        <f t="shared" si="53"/>
        <v>0.6425855513307985</v>
      </c>
      <c r="O89" s="32">
        <f t="shared" si="54"/>
        <v>0.5550660792951542</v>
      </c>
      <c r="P89" s="32">
        <f t="shared" si="62"/>
        <v>0.6020408163265306</v>
      </c>
      <c r="Q89" s="24">
        <v>68</v>
      </c>
      <c r="R89" s="24">
        <v>78</v>
      </c>
      <c r="S89" s="24">
        <f t="shared" si="42"/>
        <v>146</v>
      </c>
      <c r="T89" s="32">
        <f t="shared" si="55"/>
        <v>0.2585551330798479</v>
      </c>
      <c r="U89" s="32">
        <f t="shared" si="56"/>
        <v>0.3436123348017621</v>
      </c>
      <c r="V89" s="60">
        <f t="shared" si="57"/>
        <v>0.2979591836734694</v>
      </c>
      <c r="W89" s="35">
        <v>33</v>
      </c>
      <c r="X89" s="35">
        <v>45</v>
      </c>
      <c r="Y89" s="35">
        <f t="shared" si="45"/>
        <v>78</v>
      </c>
      <c r="Z89" s="38">
        <f t="shared" si="46"/>
        <v>0.12547528517110265</v>
      </c>
      <c r="AA89" s="38">
        <f t="shared" si="46"/>
        <v>0.19823788546255505</v>
      </c>
      <c r="AB89" s="38">
        <f t="shared" si="46"/>
        <v>0.15918367346938775</v>
      </c>
    </row>
    <row r="90" spans="1:28" s="7" customFormat="1" ht="28.5" customHeight="1">
      <c r="A90" s="22" t="s">
        <v>106</v>
      </c>
      <c r="B90" s="34">
        <f>B84+B85+B86+B87+B88+B89</f>
        <v>2779</v>
      </c>
      <c r="C90" s="34">
        <f>C84+C85+C86+C87+C88+C89</f>
        <v>2632</v>
      </c>
      <c r="D90" s="34">
        <f t="shared" si="63"/>
        <v>5411</v>
      </c>
      <c r="E90" s="34">
        <f>E84+E85+E86+E87+E88+E89</f>
        <v>372</v>
      </c>
      <c r="F90" s="34">
        <f>F84+F85+F86+F87+F88+F89</f>
        <v>382</v>
      </c>
      <c r="G90" s="34">
        <f t="shared" si="40"/>
        <v>754</v>
      </c>
      <c r="H90" s="25">
        <f>E90/B90</f>
        <v>0.13386110111550917</v>
      </c>
      <c r="I90" s="25">
        <f t="shared" si="51"/>
        <v>0.14513677811550152</v>
      </c>
      <c r="J90" s="25">
        <f t="shared" si="52"/>
        <v>0.1393457771206801</v>
      </c>
      <c r="K90" s="34">
        <f>K84+K85+K86+K87+K88+K89</f>
        <v>1771</v>
      </c>
      <c r="L90" s="34">
        <f>L84+L85+L86+L87+L88+L89</f>
        <v>1529</v>
      </c>
      <c r="M90" s="34">
        <f t="shared" si="41"/>
        <v>3300</v>
      </c>
      <c r="N90" s="25">
        <f t="shared" si="53"/>
        <v>0.6372795969773299</v>
      </c>
      <c r="O90" s="25">
        <f t="shared" si="54"/>
        <v>0.5809270516717325</v>
      </c>
      <c r="P90" s="25">
        <f t="shared" si="62"/>
        <v>0.6098687858066901</v>
      </c>
      <c r="Q90" s="34">
        <f>Q84+Q85+Q86+Q87+Q88+Q89</f>
        <v>636</v>
      </c>
      <c r="R90" s="34">
        <f>R84+R85+R86+R87+R88+R89</f>
        <v>721</v>
      </c>
      <c r="S90" s="34">
        <f t="shared" si="42"/>
        <v>1357</v>
      </c>
      <c r="T90" s="25">
        <f t="shared" si="55"/>
        <v>0.22885930190716086</v>
      </c>
      <c r="U90" s="25">
        <f t="shared" si="56"/>
        <v>0.27393617021276595</v>
      </c>
      <c r="V90" s="58">
        <f t="shared" si="57"/>
        <v>0.25078543707262985</v>
      </c>
      <c r="W90" s="22">
        <f>W84+W85+W86+W87+W88+W89</f>
        <v>250</v>
      </c>
      <c r="X90" s="22">
        <f>X84+X85+X86+X87+X88+X89</f>
        <v>307</v>
      </c>
      <c r="Y90" s="22">
        <f t="shared" si="45"/>
        <v>557</v>
      </c>
      <c r="Z90" s="25">
        <f t="shared" si="46"/>
        <v>0.08996041741633681</v>
      </c>
      <c r="AA90" s="25">
        <f t="shared" si="46"/>
        <v>0.11664133738601824</v>
      </c>
      <c r="AB90" s="25">
        <f t="shared" si="46"/>
        <v>0.10293845869525041</v>
      </c>
    </row>
    <row r="91" spans="1:28" s="7" customFormat="1" ht="28.5" customHeight="1">
      <c r="A91" s="31" t="s">
        <v>71</v>
      </c>
      <c r="B91" s="23">
        <f aca="true" t="shared" si="64" ref="B91:C94">E91+K91+Q91</f>
        <v>587</v>
      </c>
      <c r="C91" s="23">
        <f t="shared" si="64"/>
        <v>644</v>
      </c>
      <c r="D91" s="24">
        <f t="shared" si="63"/>
        <v>1231</v>
      </c>
      <c r="E91" s="24">
        <v>67</v>
      </c>
      <c r="F91" s="24">
        <v>69</v>
      </c>
      <c r="G91" s="24">
        <f t="shared" si="40"/>
        <v>136</v>
      </c>
      <c r="H91" s="32">
        <f t="shared" si="50"/>
        <v>0.1141396933560477</v>
      </c>
      <c r="I91" s="32">
        <f t="shared" si="51"/>
        <v>0.10714285714285714</v>
      </c>
      <c r="J91" s="32">
        <f t="shared" si="52"/>
        <v>0.11047928513403736</v>
      </c>
      <c r="K91" s="24">
        <v>286</v>
      </c>
      <c r="L91" s="24">
        <v>308</v>
      </c>
      <c r="M91" s="24">
        <f t="shared" si="41"/>
        <v>594</v>
      </c>
      <c r="N91" s="32">
        <f t="shared" si="53"/>
        <v>0.48722316865417375</v>
      </c>
      <c r="O91" s="32">
        <f t="shared" si="54"/>
        <v>0.4782608695652174</v>
      </c>
      <c r="P91" s="32">
        <f t="shared" si="62"/>
        <v>0.4825345247766044</v>
      </c>
      <c r="Q91" s="24">
        <v>234</v>
      </c>
      <c r="R91" s="24">
        <v>267</v>
      </c>
      <c r="S91" s="24">
        <f t="shared" si="42"/>
        <v>501</v>
      </c>
      <c r="T91" s="32">
        <f t="shared" si="55"/>
        <v>0.3986371379897785</v>
      </c>
      <c r="U91" s="32">
        <f t="shared" si="56"/>
        <v>0.41459627329192544</v>
      </c>
      <c r="V91" s="60">
        <f t="shared" si="57"/>
        <v>0.40698619008935827</v>
      </c>
      <c r="W91" s="22">
        <v>94</v>
      </c>
      <c r="X91" s="22">
        <v>92</v>
      </c>
      <c r="Y91" s="22">
        <f t="shared" si="45"/>
        <v>186</v>
      </c>
      <c r="Z91" s="25">
        <f t="shared" si="46"/>
        <v>0.16013628620102216</v>
      </c>
      <c r="AA91" s="25">
        <f t="shared" si="46"/>
        <v>0.14285714285714285</v>
      </c>
      <c r="AB91" s="25">
        <f t="shared" si="46"/>
        <v>0.1510966693744923</v>
      </c>
    </row>
    <row r="92" spans="1:28" s="7" customFormat="1" ht="28.5" customHeight="1">
      <c r="A92" s="26" t="s">
        <v>72</v>
      </c>
      <c r="B92" s="27">
        <f t="shared" si="64"/>
        <v>803</v>
      </c>
      <c r="C92" s="27">
        <f t="shared" si="64"/>
        <v>857</v>
      </c>
      <c r="D92" s="28">
        <f t="shared" si="63"/>
        <v>1660</v>
      </c>
      <c r="E92" s="29">
        <v>112</v>
      </c>
      <c r="F92" s="29">
        <v>127</v>
      </c>
      <c r="G92" s="28">
        <f t="shared" si="40"/>
        <v>239</v>
      </c>
      <c r="H92" s="30">
        <f t="shared" si="50"/>
        <v>0.13947696139476962</v>
      </c>
      <c r="I92" s="30">
        <f t="shared" si="51"/>
        <v>0.14819136522753792</v>
      </c>
      <c r="J92" s="30">
        <f t="shared" si="52"/>
        <v>0.14397590361445783</v>
      </c>
      <c r="K92" s="29">
        <v>602</v>
      </c>
      <c r="L92" s="29">
        <v>606</v>
      </c>
      <c r="M92" s="28">
        <f t="shared" si="41"/>
        <v>1208</v>
      </c>
      <c r="N92" s="30">
        <f t="shared" si="53"/>
        <v>0.7496886674968867</v>
      </c>
      <c r="O92" s="30">
        <f t="shared" si="54"/>
        <v>0.7071178529754959</v>
      </c>
      <c r="P92" s="30">
        <f t="shared" si="62"/>
        <v>0.727710843373494</v>
      </c>
      <c r="Q92" s="29">
        <v>89</v>
      </c>
      <c r="R92" s="29">
        <v>124</v>
      </c>
      <c r="S92" s="28">
        <f t="shared" si="42"/>
        <v>213</v>
      </c>
      <c r="T92" s="30">
        <f t="shared" si="55"/>
        <v>0.11083437110834371</v>
      </c>
      <c r="U92" s="30">
        <f t="shared" si="56"/>
        <v>0.14469078179696615</v>
      </c>
      <c r="V92" s="59">
        <f t="shared" si="57"/>
        <v>0.12831325301204818</v>
      </c>
      <c r="W92" s="40">
        <v>39</v>
      </c>
      <c r="X92" s="40">
        <v>63</v>
      </c>
      <c r="Y92" s="40">
        <f t="shared" si="45"/>
        <v>102</v>
      </c>
      <c r="Z92" s="43">
        <f t="shared" si="46"/>
        <v>0.048567870485678705</v>
      </c>
      <c r="AA92" s="43">
        <f t="shared" si="46"/>
        <v>0.073512252042007</v>
      </c>
      <c r="AB92" s="43">
        <f t="shared" si="46"/>
        <v>0.06144578313253012</v>
      </c>
    </row>
    <row r="93" spans="1:28" s="7" customFormat="1" ht="28.5" customHeight="1">
      <c r="A93" s="14" t="s">
        <v>73</v>
      </c>
      <c r="B93" s="15">
        <f t="shared" si="64"/>
        <v>458</v>
      </c>
      <c r="C93" s="15">
        <f t="shared" si="64"/>
        <v>426</v>
      </c>
      <c r="D93" s="16">
        <f t="shared" si="63"/>
        <v>884</v>
      </c>
      <c r="E93" s="16">
        <v>59</v>
      </c>
      <c r="F93" s="16">
        <v>65</v>
      </c>
      <c r="G93" s="16">
        <f t="shared" si="40"/>
        <v>124</v>
      </c>
      <c r="H93" s="17">
        <f t="shared" si="50"/>
        <v>0.12882096069868995</v>
      </c>
      <c r="I93" s="17">
        <f t="shared" si="51"/>
        <v>0.15258215962441316</v>
      </c>
      <c r="J93" s="17">
        <f t="shared" si="52"/>
        <v>0.14027149321266968</v>
      </c>
      <c r="K93" s="16">
        <v>359</v>
      </c>
      <c r="L93" s="16">
        <v>316</v>
      </c>
      <c r="M93" s="16">
        <f t="shared" si="41"/>
        <v>675</v>
      </c>
      <c r="N93" s="17">
        <f t="shared" si="53"/>
        <v>0.7838427947598253</v>
      </c>
      <c r="O93" s="17">
        <f t="shared" si="54"/>
        <v>0.7417840375586855</v>
      </c>
      <c r="P93" s="17">
        <f t="shared" si="62"/>
        <v>0.7635746606334841</v>
      </c>
      <c r="Q93" s="16">
        <v>40</v>
      </c>
      <c r="R93" s="16">
        <v>45</v>
      </c>
      <c r="S93" s="16">
        <f t="shared" si="42"/>
        <v>85</v>
      </c>
      <c r="T93" s="17">
        <f t="shared" si="55"/>
        <v>0.08733624454148471</v>
      </c>
      <c r="U93" s="17">
        <f t="shared" si="56"/>
        <v>0.1056338028169014</v>
      </c>
      <c r="V93" s="56">
        <f t="shared" si="57"/>
        <v>0.09615384615384616</v>
      </c>
      <c r="W93" s="14">
        <v>12</v>
      </c>
      <c r="X93" s="14">
        <v>16</v>
      </c>
      <c r="Y93" s="14">
        <f t="shared" si="45"/>
        <v>28</v>
      </c>
      <c r="Z93" s="17">
        <f t="shared" si="46"/>
        <v>0.026200873362445413</v>
      </c>
      <c r="AA93" s="17">
        <f t="shared" si="46"/>
        <v>0.03755868544600939</v>
      </c>
      <c r="AB93" s="17">
        <f t="shared" si="46"/>
        <v>0.03167420814479638</v>
      </c>
    </row>
    <row r="94" spans="1:28" s="7" customFormat="1" ht="28.5" customHeight="1">
      <c r="A94" s="31" t="s">
        <v>74</v>
      </c>
      <c r="B94" s="23">
        <f t="shared" si="64"/>
        <v>1860</v>
      </c>
      <c r="C94" s="23">
        <f t="shared" si="64"/>
        <v>1806</v>
      </c>
      <c r="D94" s="24">
        <f t="shared" si="63"/>
        <v>3666</v>
      </c>
      <c r="E94" s="24">
        <v>309</v>
      </c>
      <c r="F94" s="24">
        <v>286</v>
      </c>
      <c r="G94" s="24">
        <f t="shared" si="40"/>
        <v>595</v>
      </c>
      <c r="H94" s="32">
        <f t="shared" si="50"/>
        <v>0.16612903225806452</v>
      </c>
      <c r="I94" s="32">
        <f t="shared" si="51"/>
        <v>0.1583610188261351</v>
      </c>
      <c r="J94" s="32">
        <f t="shared" si="52"/>
        <v>0.16230223677032188</v>
      </c>
      <c r="K94" s="24">
        <v>1396</v>
      </c>
      <c r="L94" s="24">
        <v>1312</v>
      </c>
      <c r="M94" s="20">
        <f t="shared" si="41"/>
        <v>2708</v>
      </c>
      <c r="N94" s="32">
        <f t="shared" si="53"/>
        <v>0.7505376344086021</v>
      </c>
      <c r="O94" s="32">
        <f t="shared" si="54"/>
        <v>0.7264673311184939</v>
      </c>
      <c r="P94" s="32">
        <f t="shared" si="62"/>
        <v>0.7386797599563557</v>
      </c>
      <c r="Q94" s="24">
        <v>155</v>
      </c>
      <c r="R94" s="24">
        <v>208</v>
      </c>
      <c r="S94" s="24">
        <f t="shared" si="42"/>
        <v>363</v>
      </c>
      <c r="T94" s="32">
        <f t="shared" si="55"/>
        <v>0.08333333333333333</v>
      </c>
      <c r="U94" s="32">
        <f t="shared" si="56"/>
        <v>0.11517165005537099</v>
      </c>
      <c r="V94" s="60">
        <f t="shared" si="57"/>
        <v>0.09901800327332243</v>
      </c>
      <c r="W94" s="35">
        <v>47</v>
      </c>
      <c r="X94" s="35">
        <v>95</v>
      </c>
      <c r="Y94" s="35">
        <f t="shared" si="45"/>
        <v>142</v>
      </c>
      <c r="Z94" s="38">
        <f t="shared" si="46"/>
        <v>0.025268817204301075</v>
      </c>
      <c r="AA94" s="38">
        <f t="shared" si="46"/>
        <v>0.05260243632336656</v>
      </c>
      <c r="AB94" s="38">
        <f t="shared" si="46"/>
        <v>0.03873431533006001</v>
      </c>
    </row>
    <row r="95" spans="1:28" s="7" customFormat="1" ht="28.5" customHeight="1">
      <c r="A95" s="22" t="s">
        <v>75</v>
      </c>
      <c r="B95" s="34">
        <f>B92+B93+B94</f>
        <v>3121</v>
      </c>
      <c r="C95" s="34">
        <f>C92+C93+C94</f>
        <v>3089</v>
      </c>
      <c r="D95" s="24">
        <f t="shared" si="63"/>
        <v>6210</v>
      </c>
      <c r="E95" s="34">
        <f>E92+E93+E94</f>
        <v>480</v>
      </c>
      <c r="F95" s="34">
        <f>F92+F93+F94</f>
        <v>478</v>
      </c>
      <c r="G95" s="24">
        <f t="shared" si="40"/>
        <v>958</v>
      </c>
      <c r="H95" s="25">
        <f t="shared" si="50"/>
        <v>0.15379685998077539</v>
      </c>
      <c r="I95" s="25">
        <f t="shared" si="51"/>
        <v>0.15474263515700873</v>
      </c>
      <c r="J95" s="25">
        <f t="shared" si="52"/>
        <v>0.15426731078904993</v>
      </c>
      <c r="K95" s="34">
        <f>K92+K93+K94</f>
        <v>2357</v>
      </c>
      <c r="L95" s="34">
        <f>L92+L93+L94</f>
        <v>2234</v>
      </c>
      <c r="M95" s="24">
        <f t="shared" si="41"/>
        <v>4591</v>
      </c>
      <c r="N95" s="25">
        <f t="shared" si="53"/>
        <v>0.7552066645305991</v>
      </c>
      <c r="O95" s="25">
        <f t="shared" si="54"/>
        <v>0.7232113952735513</v>
      </c>
      <c r="P95" s="25">
        <f t="shared" si="62"/>
        <v>0.7392914653784219</v>
      </c>
      <c r="Q95" s="34">
        <f>Q92+Q93+Q94</f>
        <v>284</v>
      </c>
      <c r="R95" s="34">
        <f>R92+R93+R94</f>
        <v>377</v>
      </c>
      <c r="S95" s="24">
        <f t="shared" si="42"/>
        <v>661</v>
      </c>
      <c r="T95" s="25">
        <f t="shared" si="55"/>
        <v>0.09099647548862544</v>
      </c>
      <c r="U95" s="25">
        <f t="shared" si="56"/>
        <v>0.12204596956943994</v>
      </c>
      <c r="V95" s="58">
        <f t="shared" si="57"/>
        <v>0.10644122383252819</v>
      </c>
      <c r="W95" s="22">
        <f>W92+W93+W94</f>
        <v>98</v>
      </c>
      <c r="X95" s="22">
        <f>X92+X93+X94</f>
        <v>174</v>
      </c>
      <c r="Y95" s="22">
        <f t="shared" si="45"/>
        <v>272</v>
      </c>
      <c r="Z95" s="25">
        <f t="shared" si="46"/>
        <v>0.03140019224607497</v>
      </c>
      <c r="AA95" s="25">
        <f t="shared" si="46"/>
        <v>0.05632890903204921</v>
      </c>
      <c r="AB95" s="25">
        <f t="shared" si="46"/>
        <v>0.043800322061191624</v>
      </c>
    </row>
    <row r="96" spans="1:28" s="7" customFormat="1" ht="28.5" customHeight="1">
      <c r="A96" s="26" t="s">
        <v>76</v>
      </c>
      <c r="B96" s="27">
        <f aca="true" t="shared" si="65" ref="B96:C99">E96+K96+Q96</f>
        <v>729</v>
      </c>
      <c r="C96" s="27">
        <f t="shared" si="65"/>
        <v>655</v>
      </c>
      <c r="D96" s="28">
        <f t="shared" si="63"/>
        <v>1384</v>
      </c>
      <c r="E96" s="29">
        <v>77</v>
      </c>
      <c r="F96" s="29">
        <v>58</v>
      </c>
      <c r="G96" s="28">
        <f t="shared" si="40"/>
        <v>135</v>
      </c>
      <c r="H96" s="30">
        <f t="shared" si="50"/>
        <v>0.1056241426611797</v>
      </c>
      <c r="I96" s="30">
        <f t="shared" si="51"/>
        <v>0.08854961832061069</v>
      </c>
      <c r="J96" s="30">
        <f t="shared" si="52"/>
        <v>0.09754335260115607</v>
      </c>
      <c r="K96" s="29">
        <v>509</v>
      </c>
      <c r="L96" s="29">
        <v>440</v>
      </c>
      <c r="M96" s="28">
        <f t="shared" si="41"/>
        <v>949</v>
      </c>
      <c r="N96" s="30">
        <f t="shared" si="53"/>
        <v>0.6982167352537723</v>
      </c>
      <c r="O96" s="30">
        <f t="shared" si="54"/>
        <v>0.6717557251908397</v>
      </c>
      <c r="P96" s="30">
        <f t="shared" si="62"/>
        <v>0.6856936416184971</v>
      </c>
      <c r="Q96" s="29">
        <v>143</v>
      </c>
      <c r="R96" s="29">
        <v>157</v>
      </c>
      <c r="S96" s="28">
        <f t="shared" si="42"/>
        <v>300</v>
      </c>
      <c r="T96" s="30">
        <f t="shared" si="55"/>
        <v>0.19615912208504802</v>
      </c>
      <c r="U96" s="30">
        <f t="shared" si="56"/>
        <v>0.23969465648854962</v>
      </c>
      <c r="V96" s="59">
        <f t="shared" si="57"/>
        <v>0.21676300578034682</v>
      </c>
      <c r="W96" s="40">
        <v>64</v>
      </c>
      <c r="X96" s="40">
        <v>84</v>
      </c>
      <c r="Y96" s="40">
        <f t="shared" si="45"/>
        <v>148</v>
      </c>
      <c r="Z96" s="43">
        <f t="shared" si="46"/>
        <v>0.0877914951989026</v>
      </c>
      <c r="AA96" s="43">
        <f t="shared" si="46"/>
        <v>0.1282442748091603</v>
      </c>
      <c r="AB96" s="43">
        <f t="shared" si="46"/>
        <v>0.1069364161849711</v>
      </c>
    </row>
    <row r="97" spans="1:28" s="7" customFormat="1" ht="28.5" customHeight="1">
      <c r="A97" s="14" t="s">
        <v>77</v>
      </c>
      <c r="B97" s="15">
        <f t="shared" si="65"/>
        <v>1943</v>
      </c>
      <c r="C97" s="15">
        <f t="shared" si="65"/>
        <v>1969</v>
      </c>
      <c r="D97" s="16">
        <f t="shared" si="63"/>
        <v>3912</v>
      </c>
      <c r="E97" s="16">
        <v>336</v>
      </c>
      <c r="F97" s="16">
        <v>318</v>
      </c>
      <c r="G97" s="16">
        <f t="shared" si="40"/>
        <v>654</v>
      </c>
      <c r="H97" s="17">
        <f t="shared" si="50"/>
        <v>0.17292846114256305</v>
      </c>
      <c r="I97" s="17">
        <f t="shared" si="51"/>
        <v>0.16150330116810563</v>
      </c>
      <c r="J97" s="17">
        <f t="shared" si="52"/>
        <v>0.16717791411042945</v>
      </c>
      <c r="K97" s="16">
        <v>1224</v>
      </c>
      <c r="L97" s="16">
        <v>1190</v>
      </c>
      <c r="M97" s="16">
        <f t="shared" si="41"/>
        <v>2414</v>
      </c>
      <c r="N97" s="17">
        <f t="shared" si="53"/>
        <v>0.6299536798764797</v>
      </c>
      <c r="O97" s="17">
        <f t="shared" si="54"/>
        <v>0.6043676993397664</v>
      </c>
      <c r="P97" s="17">
        <f t="shared" si="62"/>
        <v>0.6170756646216768</v>
      </c>
      <c r="Q97" s="16">
        <v>383</v>
      </c>
      <c r="R97" s="16">
        <v>461</v>
      </c>
      <c r="S97" s="16">
        <f t="shared" si="42"/>
        <v>844</v>
      </c>
      <c r="T97" s="17">
        <f t="shared" si="55"/>
        <v>0.1971178589809573</v>
      </c>
      <c r="U97" s="17">
        <f t="shared" si="56"/>
        <v>0.23412899949212798</v>
      </c>
      <c r="V97" s="56">
        <f t="shared" si="57"/>
        <v>0.21574642126789367</v>
      </c>
      <c r="W97" s="14">
        <v>189</v>
      </c>
      <c r="X97" s="14">
        <v>238</v>
      </c>
      <c r="Y97" s="14">
        <f t="shared" si="45"/>
        <v>427</v>
      </c>
      <c r="Z97" s="17">
        <f t="shared" si="46"/>
        <v>0.09727225939269171</v>
      </c>
      <c r="AA97" s="17">
        <f t="shared" si="46"/>
        <v>0.12087353986795328</v>
      </c>
      <c r="AB97" s="17">
        <f t="shared" si="46"/>
        <v>0.10915132924335379</v>
      </c>
    </row>
    <row r="98" spans="1:28" s="7" customFormat="1" ht="28.5" customHeight="1">
      <c r="A98" s="14" t="s">
        <v>78</v>
      </c>
      <c r="B98" s="15">
        <f t="shared" si="65"/>
        <v>1056</v>
      </c>
      <c r="C98" s="15">
        <f t="shared" si="65"/>
        <v>1026</v>
      </c>
      <c r="D98" s="16">
        <f t="shared" si="63"/>
        <v>2082</v>
      </c>
      <c r="E98" s="16">
        <v>148</v>
      </c>
      <c r="F98" s="16">
        <v>113</v>
      </c>
      <c r="G98" s="16">
        <f t="shared" si="40"/>
        <v>261</v>
      </c>
      <c r="H98" s="17">
        <f t="shared" si="50"/>
        <v>0.14015151515151514</v>
      </c>
      <c r="I98" s="17">
        <f t="shared" si="51"/>
        <v>0.1101364522417154</v>
      </c>
      <c r="J98" s="17">
        <f t="shared" si="52"/>
        <v>0.12536023054755044</v>
      </c>
      <c r="K98" s="16">
        <v>672</v>
      </c>
      <c r="L98" s="16">
        <v>621</v>
      </c>
      <c r="M98" s="16">
        <f t="shared" si="41"/>
        <v>1293</v>
      </c>
      <c r="N98" s="17">
        <f t="shared" si="53"/>
        <v>0.6363636363636364</v>
      </c>
      <c r="O98" s="17">
        <f t="shared" si="54"/>
        <v>0.6052631578947368</v>
      </c>
      <c r="P98" s="17">
        <f t="shared" si="62"/>
        <v>0.6210374639769453</v>
      </c>
      <c r="Q98" s="16">
        <v>236</v>
      </c>
      <c r="R98" s="16">
        <v>292</v>
      </c>
      <c r="S98" s="16">
        <f t="shared" si="42"/>
        <v>528</v>
      </c>
      <c r="T98" s="17">
        <f t="shared" si="55"/>
        <v>0.22348484848484848</v>
      </c>
      <c r="U98" s="17">
        <f t="shared" si="56"/>
        <v>0.28460038986354774</v>
      </c>
      <c r="V98" s="56">
        <f t="shared" si="57"/>
        <v>0.25360230547550433</v>
      </c>
      <c r="W98" s="14">
        <v>114</v>
      </c>
      <c r="X98" s="14">
        <v>153</v>
      </c>
      <c r="Y98" s="14">
        <f t="shared" si="45"/>
        <v>267</v>
      </c>
      <c r="Z98" s="17">
        <f t="shared" si="46"/>
        <v>0.10795454545454546</v>
      </c>
      <c r="AA98" s="17">
        <f t="shared" si="46"/>
        <v>0.14912280701754385</v>
      </c>
      <c r="AB98" s="17">
        <f t="shared" si="46"/>
        <v>0.1282420749279539</v>
      </c>
    </row>
    <row r="99" spans="1:28" s="7" customFormat="1" ht="28.5" customHeight="1">
      <c r="A99" s="31" t="s">
        <v>79</v>
      </c>
      <c r="B99" s="23">
        <f t="shared" si="65"/>
        <v>844</v>
      </c>
      <c r="C99" s="23">
        <f t="shared" si="65"/>
        <v>860</v>
      </c>
      <c r="D99" s="24">
        <f t="shared" si="63"/>
        <v>1704</v>
      </c>
      <c r="E99" s="24">
        <v>159</v>
      </c>
      <c r="F99" s="24">
        <v>147</v>
      </c>
      <c r="G99" s="24">
        <f t="shared" si="40"/>
        <v>306</v>
      </c>
      <c r="H99" s="32">
        <f t="shared" si="50"/>
        <v>0.18838862559241706</v>
      </c>
      <c r="I99" s="32">
        <f t="shared" si="51"/>
        <v>0.17093023255813952</v>
      </c>
      <c r="J99" s="32">
        <f t="shared" si="52"/>
        <v>0.1795774647887324</v>
      </c>
      <c r="K99" s="24">
        <v>555</v>
      </c>
      <c r="L99" s="24">
        <v>563</v>
      </c>
      <c r="M99" s="24">
        <f t="shared" si="41"/>
        <v>1118</v>
      </c>
      <c r="N99" s="32">
        <f t="shared" si="53"/>
        <v>0.6575829383886256</v>
      </c>
      <c r="O99" s="32">
        <f t="shared" si="54"/>
        <v>0.6546511627906977</v>
      </c>
      <c r="P99" s="32">
        <f t="shared" si="62"/>
        <v>0.6561032863849765</v>
      </c>
      <c r="Q99" s="24">
        <v>130</v>
      </c>
      <c r="R99" s="24">
        <v>150</v>
      </c>
      <c r="S99" s="24">
        <f t="shared" si="42"/>
        <v>280</v>
      </c>
      <c r="T99" s="32">
        <f t="shared" si="55"/>
        <v>0.15402843601895735</v>
      </c>
      <c r="U99" s="32">
        <f t="shared" si="56"/>
        <v>0.1744186046511628</v>
      </c>
      <c r="V99" s="60">
        <f t="shared" si="57"/>
        <v>0.1643192488262911</v>
      </c>
      <c r="W99" s="35">
        <v>52</v>
      </c>
      <c r="X99" s="35">
        <v>57</v>
      </c>
      <c r="Y99" s="35">
        <f t="shared" si="45"/>
        <v>109</v>
      </c>
      <c r="Z99" s="38">
        <f t="shared" si="46"/>
        <v>0.061611374407582936</v>
      </c>
      <c r="AA99" s="38">
        <f t="shared" si="46"/>
        <v>0.06627906976744186</v>
      </c>
      <c r="AB99" s="38">
        <f t="shared" si="46"/>
        <v>0.06396713615023474</v>
      </c>
    </row>
    <row r="100" spans="1:28" s="7" customFormat="1" ht="28.5" customHeight="1">
      <c r="A100" s="22" t="s">
        <v>107</v>
      </c>
      <c r="B100" s="34">
        <f>B96+B97+B98+B99</f>
        <v>4572</v>
      </c>
      <c r="C100" s="34">
        <f>C96+C97+C98+C99</f>
        <v>4510</v>
      </c>
      <c r="D100" s="24">
        <f t="shared" si="63"/>
        <v>9082</v>
      </c>
      <c r="E100" s="34">
        <f>E96+E97+E98+E99</f>
        <v>720</v>
      </c>
      <c r="F100" s="34">
        <f>F96+F97+F98+F99</f>
        <v>636</v>
      </c>
      <c r="G100" s="24">
        <f t="shared" si="40"/>
        <v>1356</v>
      </c>
      <c r="H100" s="25">
        <f t="shared" si="50"/>
        <v>0.15748031496062992</v>
      </c>
      <c r="I100" s="25">
        <f t="shared" si="51"/>
        <v>0.141019955654102</v>
      </c>
      <c r="J100" s="25">
        <f t="shared" si="52"/>
        <v>0.14930632019378992</v>
      </c>
      <c r="K100" s="34">
        <f>K96+K97+K98+K99</f>
        <v>2960</v>
      </c>
      <c r="L100" s="34">
        <f>L96+L97+L98+L99</f>
        <v>2814</v>
      </c>
      <c r="M100" s="24">
        <f t="shared" si="41"/>
        <v>5774</v>
      </c>
      <c r="N100" s="25">
        <f t="shared" si="53"/>
        <v>0.647419072615923</v>
      </c>
      <c r="O100" s="25">
        <f t="shared" si="54"/>
        <v>0.6239467849223946</v>
      </c>
      <c r="P100" s="25">
        <f t="shared" si="62"/>
        <v>0.6357630477868311</v>
      </c>
      <c r="Q100" s="34">
        <f>Q96+Q97+Q98+Q99</f>
        <v>892</v>
      </c>
      <c r="R100" s="34">
        <f>R96+R97+R98+R99</f>
        <v>1060</v>
      </c>
      <c r="S100" s="24">
        <f t="shared" si="42"/>
        <v>1952</v>
      </c>
      <c r="T100" s="25">
        <f t="shared" si="55"/>
        <v>0.19510061242344706</v>
      </c>
      <c r="U100" s="25">
        <f t="shared" si="56"/>
        <v>0.23503325942350334</v>
      </c>
      <c r="V100" s="58">
        <f t="shared" si="57"/>
        <v>0.21493063201937898</v>
      </c>
      <c r="W100" s="22">
        <f>W96+W97+W98+W99</f>
        <v>419</v>
      </c>
      <c r="X100" s="22">
        <f>X96+X97+X98+X99</f>
        <v>532</v>
      </c>
      <c r="Y100" s="22">
        <f t="shared" si="45"/>
        <v>951</v>
      </c>
      <c r="Z100" s="25">
        <f t="shared" si="46"/>
        <v>0.09164479440069992</v>
      </c>
      <c r="AA100" s="25">
        <f t="shared" si="46"/>
        <v>0.11796008869179601</v>
      </c>
      <c r="AB100" s="25">
        <f t="shared" si="46"/>
        <v>0.10471261836599868</v>
      </c>
    </row>
    <row r="101" spans="1:28" s="7" customFormat="1" ht="28.5" customHeight="1">
      <c r="A101" s="26" t="s">
        <v>80</v>
      </c>
      <c r="B101" s="27">
        <f aca="true" t="shared" si="66" ref="B101:C104">E101+K101+Q101</f>
        <v>1903</v>
      </c>
      <c r="C101" s="27">
        <f t="shared" si="66"/>
        <v>1800</v>
      </c>
      <c r="D101" s="28">
        <f t="shared" si="63"/>
        <v>3703</v>
      </c>
      <c r="E101" s="29">
        <v>224</v>
      </c>
      <c r="F101" s="29">
        <v>233</v>
      </c>
      <c r="G101" s="28">
        <f t="shared" si="40"/>
        <v>457</v>
      </c>
      <c r="H101" s="30">
        <f t="shared" si="50"/>
        <v>0.11770888071466107</v>
      </c>
      <c r="I101" s="30">
        <f t="shared" si="51"/>
        <v>0.12944444444444445</v>
      </c>
      <c r="J101" s="30">
        <f t="shared" si="52"/>
        <v>0.1234134485552255</v>
      </c>
      <c r="K101" s="29">
        <v>1258</v>
      </c>
      <c r="L101" s="29">
        <v>1096</v>
      </c>
      <c r="M101" s="28">
        <f t="shared" si="41"/>
        <v>2354</v>
      </c>
      <c r="N101" s="30">
        <f t="shared" si="53"/>
        <v>0.6610614818707304</v>
      </c>
      <c r="O101" s="30">
        <f t="shared" si="54"/>
        <v>0.6088888888888889</v>
      </c>
      <c r="P101" s="30">
        <f t="shared" si="62"/>
        <v>0.6357007831487983</v>
      </c>
      <c r="Q101" s="29">
        <v>421</v>
      </c>
      <c r="R101" s="29">
        <v>471</v>
      </c>
      <c r="S101" s="28">
        <f t="shared" si="42"/>
        <v>892</v>
      </c>
      <c r="T101" s="30">
        <f t="shared" si="55"/>
        <v>0.22122963741460852</v>
      </c>
      <c r="U101" s="30">
        <f t="shared" si="56"/>
        <v>0.26166666666666666</v>
      </c>
      <c r="V101" s="59">
        <f t="shared" si="57"/>
        <v>0.24088576829597624</v>
      </c>
      <c r="W101" s="40">
        <v>171</v>
      </c>
      <c r="X101" s="40">
        <v>210</v>
      </c>
      <c r="Y101" s="40">
        <f t="shared" si="45"/>
        <v>381</v>
      </c>
      <c r="Z101" s="43">
        <f t="shared" si="46"/>
        <v>0.08985811875985286</v>
      </c>
      <c r="AA101" s="43">
        <f t="shared" si="46"/>
        <v>0.11666666666666667</v>
      </c>
      <c r="AB101" s="43">
        <f t="shared" si="46"/>
        <v>0.10288954901431271</v>
      </c>
    </row>
    <row r="102" spans="1:28" s="7" customFormat="1" ht="28.5" customHeight="1">
      <c r="A102" s="14" t="s">
        <v>81</v>
      </c>
      <c r="B102" s="15">
        <f t="shared" si="66"/>
        <v>1109</v>
      </c>
      <c r="C102" s="15">
        <f t="shared" si="66"/>
        <v>992</v>
      </c>
      <c r="D102" s="16">
        <f t="shared" si="63"/>
        <v>2101</v>
      </c>
      <c r="E102" s="16">
        <v>132</v>
      </c>
      <c r="F102" s="16">
        <v>126</v>
      </c>
      <c r="G102" s="16">
        <f t="shared" si="40"/>
        <v>258</v>
      </c>
      <c r="H102" s="17">
        <f t="shared" si="50"/>
        <v>0.11902614968440037</v>
      </c>
      <c r="I102" s="17">
        <f t="shared" si="51"/>
        <v>0.12701612903225806</v>
      </c>
      <c r="J102" s="17">
        <f t="shared" si="52"/>
        <v>0.12279866730128511</v>
      </c>
      <c r="K102" s="16">
        <v>743</v>
      </c>
      <c r="L102" s="16">
        <v>610</v>
      </c>
      <c r="M102" s="16">
        <f t="shared" si="41"/>
        <v>1353</v>
      </c>
      <c r="N102" s="17">
        <f t="shared" si="53"/>
        <v>0.6699729486023445</v>
      </c>
      <c r="O102" s="17">
        <f t="shared" si="54"/>
        <v>0.6149193548387096</v>
      </c>
      <c r="P102" s="17">
        <f t="shared" si="62"/>
        <v>0.643979057591623</v>
      </c>
      <c r="Q102" s="16">
        <v>234</v>
      </c>
      <c r="R102" s="16">
        <v>256</v>
      </c>
      <c r="S102" s="16">
        <f t="shared" si="42"/>
        <v>490</v>
      </c>
      <c r="T102" s="17">
        <f t="shared" si="55"/>
        <v>0.2110009017132552</v>
      </c>
      <c r="U102" s="17">
        <f t="shared" si="56"/>
        <v>0.25806451612903225</v>
      </c>
      <c r="V102" s="56">
        <f t="shared" si="57"/>
        <v>0.23322227510709187</v>
      </c>
      <c r="W102" s="14">
        <v>98</v>
      </c>
      <c r="X102" s="14">
        <v>121</v>
      </c>
      <c r="Y102" s="14">
        <f t="shared" si="45"/>
        <v>219</v>
      </c>
      <c r="Z102" s="17">
        <f t="shared" si="46"/>
        <v>0.08836789900811542</v>
      </c>
      <c r="AA102" s="17">
        <f t="shared" si="46"/>
        <v>0.1219758064516129</v>
      </c>
      <c r="AB102" s="17">
        <f t="shared" si="46"/>
        <v>0.10423607805806759</v>
      </c>
    </row>
    <row r="103" spans="1:28" s="7" customFormat="1" ht="28.5" customHeight="1">
      <c r="A103" s="14" t="s">
        <v>82</v>
      </c>
      <c r="B103" s="15">
        <f t="shared" si="66"/>
        <v>959</v>
      </c>
      <c r="C103" s="15">
        <f t="shared" si="66"/>
        <v>1010</v>
      </c>
      <c r="D103" s="16">
        <f t="shared" si="63"/>
        <v>1969</v>
      </c>
      <c r="E103" s="16">
        <v>135</v>
      </c>
      <c r="F103" s="16">
        <v>131</v>
      </c>
      <c r="G103" s="16">
        <f t="shared" si="40"/>
        <v>266</v>
      </c>
      <c r="H103" s="17">
        <f t="shared" si="50"/>
        <v>0.14077163712200208</v>
      </c>
      <c r="I103" s="17">
        <f t="shared" si="51"/>
        <v>0.1297029702970297</v>
      </c>
      <c r="J103" s="17">
        <f t="shared" si="52"/>
        <v>0.1350939563230066</v>
      </c>
      <c r="K103" s="16">
        <v>491</v>
      </c>
      <c r="L103" s="16">
        <v>513</v>
      </c>
      <c r="M103" s="16">
        <f t="shared" si="41"/>
        <v>1004</v>
      </c>
      <c r="N103" s="17">
        <f t="shared" si="53"/>
        <v>0.5119916579770595</v>
      </c>
      <c r="O103" s="17">
        <f t="shared" si="54"/>
        <v>0.5079207920792079</v>
      </c>
      <c r="P103" s="17">
        <f t="shared" si="62"/>
        <v>0.5099035043169121</v>
      </c>
      <c r="Q103" s="16">
        <v>333</v>
      </c>
      <c r="R103" s="16">
        <v>366</v>
      </c>
      <c r="S103" s="16">
        <f t="shared" si="42"/>
        <v>699</v>
      </c>
      <c r="T103" s="17">
        <f t="shared" si="55"/>
        <v>0.3472367049009385</v>
      </c>
      <c r="U103" s="17">
        <f t="shared" si="56"/>
        <v>0.36237623762376237</v>
      </c>
      <c r="V103" s="56">
        <f t="shared" si="57"/>
        <v>0.35500253936008125</v>
      </c>
      <c r="W103" s="14">
        <v>113</v>
      </c>
      <c r="X103" s="14">
        <v>131</v>
      </c>
      <c r="Y103" s="14">
        <f t="shared" si="45"/>
        <v>244</v>
      </c>
      <c r="Z103" s="17">
        <f t="shared" si="46"/>
        <v>0.11783107403545359</v>
      </c>
      <c r="AA103" s="17">
        <f t="shared" si="46"/>
        <v>0.1297029702970297</v>
      </c>
      <c r="AB103" s="17">
        <f t="shared" si="46"/>
        <v>0.12392077196546471</v>
      </c>
    </row>
    <row r="104" spans="1:28" s="7" customFormat="1" ht="28.5" customHeight="1">
      <c r="A104" s="31" t="s">
        <v>83</v>
      </c>
      <c r="B104" s="23">
        <f t="shared" si="66"/>
        <v>222</v>
      </c>
      <c r="C104" s="23">
        <f t="shared" si="66"/>
        <v>226</v>
      </c>
      <c r="D104" s="24">
        <f t="shared" si="63"/>
        <v>448</v>
      </c>
      <c r="E104" s="24">
        <v>24</v>
      </c>
      <c r="F104" s="24">
        <v>25</v>
      </c>
      <c r="G104" s="24">
        <f t="shared" si="40"/>
        <v>49</v>
      </c>
      <c r="H104" s="32">
        <f t="shared" si="50"/>
        <v>0.10810810810810811</v>
      </c>
      <c r="I104" s="32">
        <f t="shared" si="51"/>
        <v>0.11061946902654868</v>
      </c>
      <c r="J104" s="32">
        <f t="shared" si="52"/>
        <v>0.109375</v>
      </c>
      <c r="K104" s="24">
        <v>123</v>
      </c>
      <c r="L104" s="24">
        <v>133</v>
      </c>
      <c r="M104" s="24">
        <f t="shared" si="41"/>
        <v>256</v>
      </c>
      <c r="N104" s="32">
        <f t="shared" si="53"/>
        <v>0.5540540540540541</v>
      </c>
      <c r="O104" s="32">
        <f t="shared" si="54"/>
        <v>0.588495575221239</v>
      </c>
      <c r="P104" s="32">
        <f t="shared" si="62"/>
        <v>0.5714285714285714</v>
      </c>
      <c r="Q104" s="24">
        <v>75</v>
      </c>
      <c r="R104" s="24">
        <v>68</v>
      </c>
      <c r="S104" s="24">
        <f t="shared" si="42"/>
        <v>143</v>
      </c>
      <c r="T104" s="32">
        <f t="shared" si="55"/>
        <v>0.33783783783783783</v>
      </c>
      <c r="U104" s="32">
        <f t="shared" si="56"/>
        <v>0.3008849557522124</v>
      </c>
      <c r="V104" s="60">
        <f t="shared" si="57"/>
        <v>0.31919642857142855</v>
      </c>
      <c r="W104" s="35">
        <v>24</v>
      </c>
      <c r="X104" s="35">
        <v>23</v>
      </c>
      <c r="Y104" s="35">
        <f>W104+X104</f>
        <v>47</v>
      </c>
      <c r="Z104" s="38">
        <f t="shared" si="46"/>
        <v>0.10810810810810811</v>
      </c>
      <c r="AA104" s="38">
        <f t="shared" si="46"/>
        <v>0.10176991150442478</v>
      </c>
      <c r="AB104" s="38">
        <f t="shared" si="46"/>
        <v>0.10491071428571429</v>
      </c>
    </row>
    <row r="105" spans="1:28" s="7" customFormat="1" ht="28.5" customHeight="1">
      <c r="A105" s="22" t="s">
        <v>108</v>
      </c>
      <c r="B105" s="34">
        <f>B101+B102+B103+B104</f>
        <v>4193</v>
      </c>
      <c r="C105" s="34">
        <f>C101+C102+C103+C104</f>
        <v>4028</v>
      </c>
      <c r="D105" s="24">
        <f t="shared" si="63"/>
        <v>8221</v>
      </c>
      <c r="E105" s="34">
        <f>E101+E102+E103+E104</f>
        <v>515</v>
      </c>
      <c r="F105" s="34">
        <f>F101+F102+F103+F104</f>
        <v>515</v>
      </c>
      <c r="G105" s="24">
        <f t="shared" si="40"/>
        <v>1030</v>
      </c>
      <c r="H105" s="25">
        <f t="shared" si="50"/>
        <v>0.1228237538755068</v>
      </c>
      <c r="I105" s="25">
        <f t="shared" si="51"/>
        <v>0.1278550148957299</v>
      </c>
      <c r="J105" s="25">
        <f t="shared" si="52"/>
        <v>0.12528889429509793</v>
      </c>
      <c r="K105" s="34">
        <f>K101+K102+K103+K104</f>
        <v>2615</v>
      </c>
      <c r="L105" s="34">
        <f>L101+L102+L103+L104</f>
        <v>2352</v>
      </c>
      <c r="M105" s="24">
        <f t="shared" si="41"/>
        <v>4967</v>
      </c>
      <c r="N105" s="25">
        <f t="shared" si="53"/>
        <v>0.6236584784164083</v>
      </c>
      <c r="O105" s="25">
        <f t="shared" si="54"/>
        <v>0.5839126117179742</v>
      </c>
      <c r="P105" s="25">
        <f t="shared" si="62"/>
        <v>0.6041844057900498</v>
      </c>
      <c r="Q105" s="34">
        <f>Q101+Q102+Q103+Q104</f>
        <v>1063</v>
      </c>
      <c r="R105" s="34">
        <f>R101+R102+R103+R104</f>
        <v>1161</v>
      </c>
      <c r="S105" s="24">
        <f t="shared" si="42"/>
        <v>2224</v>
      </c>
      <c r="T105" s="25">
        <f t="shared" si="55"/>
        <v>0.25351776770808493</v>
      </c>
      <c r="U105" s="25">
        <f t="shared" si="56"/>
        <v>0.2882323733862959</v>
      </c>
      <c r="V105" s="58">
        <f t="shared" si="57"/>
        <v>0.27052669991485223</v>
      </c>
      <c r="W105" s="22">
        <f>W101+W102+W103+W104</f>
        <v>406</v>
      </c>
      <c r="X105" s="22">
        <f>X101+X102+X103+X104</f>
        <v>485</v>
      </c>
      <c r="Y105" s="22">
        <f t="shared" si="45"/>
        <v>891</v>
      </c>
      <c r="Z105" s="25">
        <f t="shared" si="46"/>
        <v>0.09682804674457429</v>
      </c>
      <c r="AA105" s="25">
        <f t="shared" si="46"/>
        <v>0.12040714995034757</v>
      </c>
      <c r="AB105" s="25">
        <f t="shared" si="46"/>
        <v>0.10838097555041966</v>
      </c>
    </row>
    <row r="106" spans="1:28" s="7" customFormat="1" ht="28.5" customHeight="1">
      <c r="A106" s="26" t="s">
        <v>84</v>
      </c>
      <c r="B106" s="27">
        <f aca="true" t="shared" si="67" ref="B106:B115">E106+K106+Q106</f>
        <v>658</v>
      </c>
      <c r="C106" s="27">
        <f aca="true" t="shared" si="68" ref="C106:C115">F106+L106+R106</f>
        <v>611</v>
      </c>
      <c r="D106" s="28">
        <f aca="true" t="shared" si="69" ref="D106:D117">B106+C106</f>
        <v>1269</v>
      </c>
      <c r="E106" s="29">
        <v>80</v>
      </c>
      <c r="F106" s="29">
        <v>92</v>
      </c>
      <c r="G106" s="28">
        <f t="shared" si="40"/>
        <v>172</v>
      </c>
      <c r="H106" s="30">
        <f aca="true" t="shared" si="70" ref="H106:H116">E106/B106</f>
        <v>0.12158054711246201</v>
      </c>
      <c r="I106" s="30">
        <f aca="true" t="shared" si="71" ref="I106:I116">F106/C106</f>
        <v>0.15057283142389524</v>
      </c>
      <c r="J106" s="30">
        <f aca="true" t="shared" si="72" ref="J106:J116">G106/D106</f>
        <v>0.1355397951142632</v>
      </c>
      <c r="K106" s="29">
        <v>430</v>
      </c>
      <c r="L106" s="29">
        <v>347</v>
      </c>
      <c r="M106" s="28">
        <f t="shared" si="41"/>
        <v>777</v>
      </c>
      <c r="N106" s="30">
        <f aca="true" t="shared" si="73" ref="N106:N115">K106/B106</f>
        <v>0.6534954407294833</v>
      </c>
      <c r="O106" s="30">
        <f aca="true" t="shared" si="74" ref="O106:O115">L106/C106</f>
        <v>0.5679214402618658</v>
      </c>
      <c r="P106" s="30">
        <f aca="true" t="shared" si="75" ref="P106:P115">M106/D106</f>
        <v>0.6122931442080378</v>
      </c>
      <c r="Q106" s="29">
        <v>148</v>
      </c>
      <c r="R106" s="29">
        <v>172</v>
      </c>
      <c r="S106" s="28">
        <f t="shared" si="42"/>
        <v>320</v>
      </c>
      <c r="T106" s="30">
        <f aca="true" t="shared" si="76" ref="T106:T115">Q106/B106</f>
        <v>0.22492401215805471</v>
      </c>
      <c r="U106" s="30">
        <f aca="true" t="shared" si="77" ref="U106:U115">R106/C106</f>
        <v>0.281505728314239</v>
      </c>
      <c r="V106" s="59">
        <f aca="true" t="shared" si="78" ref="V106:V115">S106/D106</f>
        <v>0.25216706067769895</v>
      </c>
      <c r="W106" s="40">
        <v>46</v>
      </c>
      <c r="X106" s="40">
        <v>73</v>
      </c>
      <c r="Y106" s="40">
        <f t="shared" si="45"/>
        <v>119</v>
      </c>
      <c r="Z106" s="43">
        <f t="shared" si="46"/>
        <v>0.06990881458966565</v>
      </c>
      <c r="AA106" s="43">
        <f t="shared" si="46"/>
        <v>0.11947626841243862</v>
      </c>
      <c r="AB106" s="43">
        <f t="shared" si="46"/>
        <v>0.0937746256895193</v>
      </c>
    </row>
    <row r="107" spans="1:28" s="7" customFormat="1" ht="28.5" customHeight="1">
      <c r="A107" s="14" t="s">
        <v>85</v>
      </c>
      <c r="B107" s="15">
        <f t="shared" si="67"/>
        <v>398</v>
      </c>
      <c r="C107" s="15">
        <f t="shared" si="68"/>
        <v>385</v>
      </c>
      <c r="D107" s="16">
        <f t="shared" si="69"/>
        <v>783</v>
      </c>
      <c r="E107" s="16">
        <v>52</v>
      </c>
      <c r="F107" s="16">
        <v>52</v>
      </c>
      <c r="G107" s="16">
        <f t="shared" si="40"/>
        <v>104</v>
      </c>
      <c r="H107" s="17">
        <f t="shared" si="70"/>
        <v>0.1306532663316583</v>
      </c>
      <c r="I107" s="17">
        <f t="shared" si="71"/>
        <v>0.13506493506493505</v>
      </c>
      <c r="J107" s="17">
        <f t="shared" si="72"/>
        <v>0.13282247765006386</v>
      </c>
      <c r="K107" s="16">
        <v>262</v>
      </c>
      <c r="L107" s="16">
        <v>237</v>
      </c>
      <c r="M107" s="16">
        <f t="shared" si="41"/>
        <v>499</v>
      </c>
      <c r="N107" s="17">
        <f t="shared" si="73"/>
        <v>0.6582914572864321</v>
      </c>
      <c r="O107" s="17">
        <f t="shared" si="74"/>
        <v>0.6155844155844156</v>
      </c>
      <c r="P107" s="17">
        <f t="shared" si="75"/>
        <v>0.6372924648786717</v>
      </c>
      <c r="Q107" s="16">
        <v>84</v>
      </c>
      <c r="R107" s="16">
        <v>96</v>
      </c>
      <c r="S107" s="16">
        <f t="shared" si="42"/>
        <v>180</v>
      </c>
      <c r="T107" s="17">
        <f t="shared" si="76"/>
        <v>0.21105527638190955</v>
      </c>
      <c r="U107" s="17">
        <f t="shared" si="77"/>
        <v>0.24935064935064935</v>
      </c>
      <c r="V107" s="56">
        <f t="shared" si="78"/>
        <v>0.22988505747126436</v>
      </c>
      <c r="W107" s="14">
        <v>25</v>
      </c>
      <c r="X107" s="14">
        <v>33</v>
      </c>
      <c r="Y107" s="14">
        <f t="shared" si="45"/>
        <v>58</v>
      </c>
      <c r="Z107" s="17">
        <f t="shared" si="46"/>
        <v>0.06281407035175879</v>
      </c>
      <c r="AA107" s="17">
        <f t="shared" si="46"/>
        <v>0.08571428571428572</v>
      </c>
      <c r="AB107" s="17">
        <f t="shared" si="46"/>
        <v>0.07407407407407407</v>
      </c>
    </row>
    <row r="108" spans="1:28" s="7" customFormat="1" ht="28.5" customHeight="1">
      <c r="A108" s="14" t="s">
        <v>86</v>
      </c>
      <c r="B108" s="15">
        <f t="shared" si="67"/>
        <v>625</v>
      </c>
      <c r="C108" s="15">
        <f t="shared" si="68"/>
        <v>644</v>
      </c>
      <c r="D108" s="16">
        <f t="shared" si="69"/>
        <v>1269</v>
      </c>
      <c r="E108" s="16">
        <v>63</v>
      </c>
      <c r="F108" s="16">
        <v>59</v>
      </c>
      <c r="G108" s="16">
        <f t="shared" si="40"/>
        <v>122</v>
      </c>
      <c r="H108" s="17">
        <f t="shared" si="70"/>
        <v>0.1008</v>
      </c>
      <c r="I108" s="17">
        <f t="shared" si="71"/>
        <v>0.09161490683229814</v>
      </c>
      <c r="J108" s="17">
        <f t="shared" si="72"/>
        <v>0.09613869188337273</v>
      </c>
      <c r="K108" s="16">
        <v>421</v>
      </c>
      <c r="L108" s="16">
        <v>401</v>
      </c>
      <c r="M108" s="16">
        <f t="shared" si="41"/>
        <v>822</v>
      </c>
      <c r="N108" s="17">
        <f t="shared" si="73"/>
        <v>0.6736</v>
      </c>
      <c r="O108" s="17">
        <f t="shared" si="74"/>
        <v>0.6226708074534162</v>
      </c>
      <c r="P108" s="17">
        <f t="shared" si="75"/>
        <v>0.6477541371158393</v>
      </c>
      <c r="Q108" s="16">
        <v>141</v>
      </c>
      <c r="R108" s="16">
        <v>184</v>
      </c>
      <c r="S108" s="16">
        <f t="shared" si="42"/>
        <v>325</v>
      </c>
      <c r="T108" s="17">
        <f t="shared" si="76"/>
        <v>0.2256</v>
      </c>
      <c r="U108" s="17">
        <f t="shared" si="77"/>
        <v>0.2857142857142857</v>
      </c>
      <c r="V108" s="56">
        <f t="shared" si="78"/>
        <v>0.256107171000788</v>
      </c>
      <c r="W108" s="14">
        <v>50</v>
      </c>
      <c r="X108" s="14">
        <v>95</v>
      </c>
      <c r="Y108" s="14">
        <f t="shared" si="45"/>
        <v>145</v>
      </c>
      <c r="Z108" s="17">
        <f t="shared" si="46"/>
        <v>0.08</v>
      </c>
      <c r="AA108" s="17">
        <f t="shared" si="46"/>
        <v>0.14751552795031056</v>
      </c>
      <c r="AB108" s="17">
        <f t="shared" si="46"/>
        <v>0.11426319936958235</v>
      </c>
    </row>
    <row r="109" spans="1:28" s="7" customFormat="1" ht="28.5" customHeight="1">
      <c r="A109" s="14" t="s">
        <v>87</v>
      </c>
      <c r="B109" s="15">
        <f t="shared" si="67"/>
        <v>247</v>
      </c>
      <c r="C109" s="15">
        <f t="shared" si="68"/>
        <v>288</v>
      </c>
      <c r="D109" s="16">
        <f t="shared" si="69"/>
        <v>535</v>
      </c>
      <c r="E109" s="16">
        <v>29</v>
      </c>
      <c r="F109" s="16">
        <v>40</v>
      </c>
      <c r="G109" s="16">
        <f t="shared" si="40"/>
        <v>69</v>
      </c>
      <c r="H109" s="17">
        <f t="shared" si="70"/>
        <v>0.11740890688259109</v>
      </c>
      <c r="I109" s="17">
        <f t="shared" si="71"/>
        <v>0.1388888888888889</v>
      </c>
      <c r="J109" s="17">
        <f t="shared" si="72"/>
        <v>0.12897196261682242</v>
      </c>
      <c r="K109" s="16">
        <v>142</v>
      </c>
      <c r="L109" s="16">
        <v>156</v>
      </c>
      <c r="M109" s="16">
        <f t="shared" si="41"/>
        <v>298</v>
      </c>
      <c r="N109" s="17">
        <f t="shared" si="73"/>
        <v>0.5748987854251012</v>
      </c>
      <c r="O109" s="17">
        <f t="shared" si="74"/>
        <v>0.5416666666666666</v>
      </c>
      <c r="P109" s="17">
        <f t="shared" si="75"/>
        <v>0.5570093457943925</v>
      </c>
      <c r="Q109" s="16">
        <v>76</v>
      </c>
      <c r="R109" s="16">
        <v>92</v>
      </c>
      <c r="S109" s="16">
        <f t="shared" si="42"/>
        <v>168</v>
      </c>
      <c r="T109" s="17">
        <f t="shared" si="76"/>
        <v>0.3076923076923077</v>
      </c>
      <c r="U109" s="17">
        <f t="shared" si="77"/>
        <v>0.3194444444444444</v>
      </c>
      <c r="V109" s="56">
        <f t="shared" si="78"/>
        <v>0.31401869158878504</v>
      </c>
      <c r="W109" s="14">
        <v>41</v>
      </c>
      <c r="X109" s="14">
        <v>51</v>
      </c>
      <c r="Y109" s="14">
        <f t="shared" si="45"/>
        <v>92</v>
      </c>
      <c r="Z109" s="17">
        <f t="shared" si="46"/>
        <v>0.1659919028340081</v>
      </c>
      <c r="AA109" s="17">
        <f t="shared" si="46"/>
        <v>0.17708333333333334</v>
      </c>
      <c r="AB109" s="17">
        <f t="shared" si="46"/>
        <v>0.17196261682242991</v>
      </c>
    </row>
    <row r="110" spans="1:28" s="7" customFormat="1" ht="28.5" customHeight="1">
      <c r="A110" s="14" t="s">
        <v>88</v>
      </c>
      <c r="B110" s="15">
        <f t="shared" si="67"/>
        <v>160</v>
      </c>
      <c r="C110" s="15">
        <f t="shared" si="68"/>
        <v>155</v>
      </c>
      <c r="D110" s="16">
        <f t="shared" si="69"/>
        <v>315</v>
      </c>
      <c r="E110" s="16">
        <v>22</v>
      </c>
      <c r="F110" s="16">
        <v>22</v>
      </c>
      <c r="G110" s="16">
        <f t="shared" si="40"/>
        <v>44</v>
      </c>
      <c r="H110" s="17">
        <f t="shared" si="70"/>
        <v>0.1375</v>
      </c>
      <c r="I110" s="17">
        <f t="shared" si="71"/>
        <v>0.14193548387096774</v>
      </c>
      <c r="J110" s="17">
        <f t="shared" si="72"/>
        <v>0.13968253968253969</v>
      </c>
      <c r="K110" s="16">
        <v>101</v>
      </c>
      <c r="L110" s="16">
        <v>81</v>
      </c>
      <c r="M110" s="16">
        <f t="shared" si="41"/>
        <v>182</v>
      </c>
      <c r="N110" s="17">
        <f t="shared" si="73"/>
        <v>0.63125</v>
      </c>
      <c r="O110" s="17">
        <f t="shared" si="74"/>
        <v>0.5225806451612903</v>
      </c>
      <c r="P110" s="17">
        <f t="shared" si="75"/>
        <v>0.5777777777777777</v>
      </c>
      <c r="Q110" s="16">
        <v>37</v>
      </c>
      <c r="R110" s="16">
        <v>52</v>
      </c>
      <c r="S110" s="16">
        <f t="shared" si="42"/>
        <v>89</v>
      </c>
      <c r="T110" s="17">
        <f t="shared" si="76"/>
        <v>0.23125</v>
      </c>
      <c r="U110" s="17">
        <f t="shared" si="77"/>
        <v>0.33548387096774196</v>
      </c>
      <c r="V110" s="56">
        <f t="shared" si="78"/>
        <v>0.28253968253968254</v>
      </c>
      <c r="W110" s="14">
        <v>19</v>
      </c>
      <c r="X110" s="14">
        <v>29</v>
      </c>
      <c r="Y110" s="14">
        <f t="shared" si="45"/>
        <v>48</v>
      </c>
      <c r="Z110" s="17">
        <f t="shared" si="46"/>
        <v>0.11875</v>
      </c>
      <c r="AA110" s="17">
        <f t="shared" si="46"/>
        <v>0.1870967741935484</v>
      </c>
      <c r="AB110" s="17">
        <f t="shared" si="46"/>
        <v>0.1523809523809524</v>
      </c>
    </row>
    <row r="111" spans="1:28" s="7" customFormat="1" ht="28.5" customHeight="1">
      <c r="A111" s="14" t="s">
        <v>89</v>
      </c>
      <c r="B111" s="15">
        <f t="shared" si="67"/>
        <v>89</v>
      </c>
      <c r="C111" s="15">
        <f t="shared" si="68"/>
        <v>90</v>
      </c>
      <c r="D111" s="16">
        <f t="shared" si="69"/>
        <v>179</v>
      </c>
      <c r="E111" s="16">
        <v>12</v>
      </c>
      <c r="F111" s="16">
        <v>14</v>
      </c>
      <c r="G111" s="16">
        <f t="shared" si="40"/>
        <v>26</v>
      </c>
      <c r="H111" s="17">
        <f t="shared" si="70"/>
        <v>0.1348314606741573</v>
      </c>
      <c r="I111" s="17">
        <f t="shared" si="71"/>
        <v>0.15555555555555556</v>
      </c>
      <c r="J111" s="17">
        <f t="shared" si="72"/>
        <v>0.1452513966480447</v>
      </c>
      <c r="K111" s="16">
        <v>57</v>
      </c>
      <c r="L111" s="16">
        <v>52</v>
      </c>
      <c r="M111" s="16">
        <f t="shared" si="41"/>
        <v>109</v>
      </c>
      <c r="N111" s="17">
        <f t="shared" si="73"/>
        <v>0.6404494382022472</v>
      </c>
      <c r="O111" s="17">
        <f t="shared" si="74"/>
        <v>0.5777777777777777</v>
      </c>
      <c r="P111" s="17">
        <f t="shared" si="75"/>
        <v>0.6089385474860335</v>
      </c>
      <c r="Q111" s="16">
        <v>20</v>
      </c>
      <c r="R111" s="16">
        <v>24</v>
      </c>
      <c r="S111" s="16">
        <f t="shared" si="42"/>
        <v>44</v>
      </c>
      <c r="T111" s="17">
        <f t="shared" si="76"/>
        <v>0.2247191011235955</v>
      </c>
      <c r="U111" s="17">
        <f t="shared" si="77"/>
        <v>0.26666666666666666</v>
      </c>
      <c r="V111" s="56">
        <f t="shared" si="78"/>
        <v>0.24581005586592178</v>
      </c>
      <c r="W111" s="14">
        <v>8</v>
      </c>
      <c r="X111" s="14">
        <v>14</v>
      </c>
      <c r="Y111" s="14">
        <f t="shared" si="45"/>
        <v>22</v>
      </c>
      <c r="Z111" s="17">
        <f t="shared" si="46"/>
        <v>0.0898876404494382</v>
      </c>
      <c r="AA111" s="17">
        <f t="shared" si="46"/>
        <v>0.15555555555555556</v>
      </c>
      <c r="AB111" s="17">
        <f t="shared" si="46"/>
        <v>0.12290502793296089</v>
      </c>
    </row>
    <row r="112" spans="1:28" s="7" customFormat="1" ht="28.5" customHeight="1">
      <c r="A112" s="14" t="s">
        <v>90</v>
      </c>
      <c r="B112" s="15">
        <f t="shared" si="67"/>
        <v>534</v>
      </c>
      <c r="C112" s="15">
        <f t="shared" si="68"/>
        <v>472</v>
      </c>
      <c r="D112" s="16">
        <f t="shared" si="69"/>
        <v>1006</v>
      </c>
      <c r="E112" s="16">
        <v>73</v>
      </c>
      <c r="F112" s="16">
        <v>70</v>
      </c>
      <c r="G112" s="16">
        <f t="shared" si="40"/>
        <v>143</v>
      </c>
      <c r="H112" s="17">
        <f t="shared" si="70"/>
        <v>0.13670411985018727</v>
      </c>
      <c r="I112" s="17">
        <f t="shared" si="71"/>
        <v>0.1483050847457627</v>
      </c>
      <c r="J112" s="17">
        <f t="shared" si="72"/>
        <v>0.14214711729622267</v>
      </c>
      <c r="K112" s="16">
        <v>370</v>
      </c>
      <c r="L112" s="16">
        <v>299</v>
      </c>
      <c r="M112" s="16">
        <f t="shared" si="41"/>
        <v>669</v>
      </c>
      <c r="N112" s="17">
        <f t="shared" si="73"/>
        <v>0.6928838951310862</v>
      </c>
      <c r="O112" s="17">
        <f t="shared" si="74"/>
        <v>0.6334745762711864</v>
      </c>
      <c r="P112" s="17">
        <f t="shared" si="75"/>
        <v>0.6650099403578529</v>
      </c>
      <c r="Q112" s="16">
        <v>91</v>
      </c>
      <c r="R112" s="16">
        <v>103</v>
      </c>
      <c r="S112" s="16">
        <f t="shared" si="42"/>
        <v>194</v>
      </c>
      <c r="T112" s="17">
        <f t="shared" si="76"/>
        <v>0.1704119850187266</v>
      </c>
      <c r="U112" s="17">
        <f t="shared" si="77"/>
        <v>0.21822033898305085</v>
      </c>
      <c r="V112" s="56">
        <f t="shared" si="78"/>
        <v>0.19284294234592445</v>
      </c>
      <c r="W112" s="14">
        <v>34</v>
      </c>
      <c r="X112" s="14">
        <v>41</v>
      </c>
      <c r="Y112" s="14">
        <f t="shared" si="45"/>
        <v>75</v>
      </c>
      <c r="Z112" s="17">
        <f t="shared" si="46"/>
        <v>0.06367041198501873</v>
      </c>
      <c r="AA112" s="17">
        <f t="shared" si="46"/>
        <v>0.08686440677966102</v>
      </c>
      <c r="AB112" s="17">
        <f t="shared" si="46"/>
        <v>0.07455268389662027</v>
      </c>
    </row>
    <row r="113" spans="1:28" s="7" customFormat="1" ht="28.5" customHeight="1">
      <c r="A113" s="14" t="s">
        <v>91</v>
      </c>
      <c r="B113" s="15">
        <f t="shared" si="67"/>
        <v>162</v>
      </c>
      <c r="C113" s="15">
        <f t="shared" si="68"/>
        <v>169</v>
      </c>
      <c r="D113" s="16">
        <f t="shared" si="69"/>
        <v>331</v>
      </c>
      <c r="E113" s="16">
        <v>30</v>
      </c>
      <c r="F113" s="16">
        <v>23</v>
      </c>
      <c r="G113" s="16">
        <f t="shared" si="40"/>
        <v>53</v>
      </c>
      <c r="H113" s="17">
        <f t="shared" si="70"/>
        <v>0.18518518518518517</v>
      </c>
      <c r="I113" s="17">
        <f t="shared" si="71"/>
        <v>0.13609467455621302</v>
      </c>
      <c r="J113" s="17">
        <f t="shared" si="72"/>
        <v>0.16012084592145015</v>
      </c>
      <c r="K113" s="16">
        <v>109</v>
      </c>
      <c r="L113" s="16">
        <v>116</v>
      </c>
      <c r="M113" s="16">
        <f t="shared" si="41"/>
        <v>225</v>
      </c>
      <c r="N113" s="17">
        <f t="shared" si="73"/>
        <v>0.6728395061728395</v>
      </c>
      <c r="O113" s="17">
        <f t="shared" si="74"/>
        <v>0.6863905325443787</v>
      </c>
      <c r="P113" s="17">
        <f t="shared" si="75"/>
        <v>0.6797583081570997</v>
      </c>
      <c r="Q113" s="16">
        <v>23</v>
      </c>
      <c r="R113" s="16">
        <v>30</v>
      </c>
      <c r="S113" s="16">
        <f t="shared" si="42"/>
        <v>53</v>
      </c>
      <c r="T113" s="17">
        <f t="shared" si="76"/>
        <v>0.1419753086419753</v>
      </c>
      <c r="U113" s="17">
        <f t="shared" si="77"/>
        <v>0.17751479289940827</v>
      </c>
      <c r="V113" s="56">
        <f t="shared" si="78"/>
        <v>0.16012084592145015</v>
      </c>
      <c r="W113" s="14">
        <v>8</v>
      </c>
      <c r="X113" s="14">
        <v>15</v>
      </c>
      <c r="Y113" s="14">
        <f t="shared" si="45"/>
        <v>23</v>
      </c>
      <c r="Z113" s="17">
        <f t="shared" si="46"/>
        <v>0.04938271604938271</v>
      </c>
      <c r="AA113" s="17">
        <f t="shared" si="46"/>
        <v>0.08875739644970414</v>
      </c>
      <c r="AB113" s="17">
        <f t="shared" si="46"/>
        <v>0.06948640483383686</v>
      </c>
    </row>
    <row r="114" spans="1:28" s="7" customFormat="1" ht="28.5" customHeight="1">
      <c r="A114" s="14" t="s">
        <v>92</v>
      </c>
      <c r="B114" s="15">
        <f t="shared" si="67"/>
        <v>1165</v>
      </c>
      <c r="C114" s="15">
        <f t="shared" si="68"/>
        <v>1267</v>
      </c>
      <c r="D114" s="16">
        <f t="shared" si="69"/>
        <v>2432</v>
      </c>
      <c r="E114" s="16">
        <v>105</v>
      </c>
      <c r="F114" s="16">
        <v>104</v>
      </c>
      <c r="G114" s="16">
        <f t="shared" si="40"/>
        <v>209</v>
      </c>
      <c r="H114" s="17">
        <f t="shared" si="70"/>
        <v>0.09012875536480687</v>
      </c>
      <c r="I114" s="17">
        <f t="shared" si="71"/>
        <v>0.08208366219415943</v>
      </c>
      <c r="J114" s="17">
        <f t="shared" si="72"/>
        <v>0.0859375</v>
      </c>
      <c r="K114" s="16">
        <v>673</v>
      </c>
      <c r="L114" s="16">
        <v>743</v>
      </c>
      <c r="M114" s="16">
        <f t="shared" si="41"/>
        <v>1416</v>
      </c>
      <c r="N114" s="17">
        <f t="shared" si="73"/>
        <v>0.5776824034334764</v>
      </c>
      <c r="O114" s="17">
        <f t="shared" si="74"/>
        <v>0.5864246250986582</v>
      </c>
      <c r="P114" s="17">
        <f t="shared" si="75"/>
        <v>0.5822368421052632</v>
      </c>
      <c r="Q114" s="16">
        <v>387</v>
      </c>
      <c r="R114" s="16">
        <v>420</v>
      </c>
      <c r="S114" s="16">
        <f t="shared" si="42"/>
        <v>807</v>
      </c>
      <c r="T114" s="17">
        <f t="shared" si="76"/>
        <v>0.3321888412017167</v>
      </c>
      <c r="U114" s="17">
        <f t="shared" si="77"/>
        <v>0.3314917127071823</v>
      </c>
      <c r="V114" s="56">
        <f t="shared" si="78"/>
        <v>0.33182565789473684</v>
      </c>
      <c r="W114" s="14">
        <v>111</v>
      </c>
      <c r="X114" s="14">
        <v>164</v>
      </c>
      <c r="Y114" s="14">
        <f t="shared" si="45"/>
        <v>275</v>
      </c>
      <c r="Z114" s="17">
        <f t="shared" si="46"/>
        <v>0.09527896995708154</v>
      </c>
      <c r="AA114" s="17">
        <f t="shared" si="46"/>
        <v>0.12943962115232832</v>
      </c>
      <c r="AB114" s="17">
        <f t="shared" si="46"/>
        <v>0.11307565789473684</v>
      </c>
    </row>
    <row r="115" spans="1:28" s="7" customFormat="1" ht="28.5" customHeight="1">
      <c r="A115" s="31" t="s">
        <v>93</v>
      </c>
      <c r="B115" s="23">
        <f t="shared" si="67"/>
        <v>693</v>
      </c>
      <c r="C115" s="23">
        <f t="shared" si="68"/>
        <v>695</v>
      </c>
      <c r="D115" s="24">
        <f t="shared" si="69"/>
        <v>1388</v>
      </c>
      <c r="E115" s="24">
        <v>139</v>
      </c>
      <c r="F115" s="24">
        <v>132</v>
      </c>
      <c r="G115" s="24">
        <f t="shared" si="40"/>
        <v>271</v>
      </c>
      <c r="H115" s="32">
        <f t="shared" si="70"/>
        <v>0.20057720057720058</v>
      </c>
      <c r="I115" s="32">
        <f t="shared" si="71"/>
        <v>0.18992805755395684</v>
      </c>
      <c r="J115" s="32">
        <f t="shared" si="72"/>
        <v>0.1952449567723343</v>
      </c>
      <c r="K115" s="24">
        <v>427</v>
      </c>
      <c r="L115" s="24">
        <v>437</v>
      </c>
      <c r="M115" s="24">
        <f t="shared" si="41"/>
        <v>864</v>
      </c>
      <c r="N115" s="32">
        <f t="shared" si="73"/>
        <v>0.6161616161616161</v>
      </c>
      <c r="O115" s="32">
        <f t="shared" si="74"/>
        <v>0.6287769784172662</v>
      </c>
      <c r="P115" s="32">
        <f t="shared" si="75"/>
        <v>0.622478386167147</v>
      </c>
      <c r="Q115" s="24">
        <v>127</v>
      </c>
      <c r="R115" s="24">
        <v>126</v>
      </c>
      <c r="S115" s="24">
        <f t="shared" si="42"/>
        <v>253</v>
      </c>
      <c r="T115" s="32">
        <f t="shared" si="76"/>
        <v>0.18326118326118326</v>
      </c>
      <c r="U115" s="32">
        <f t="shared" si="77"/>
        <v>0.18129496402877698</v>
      </c>
      <c r="V115" s="60">
        <f t="shared" si="78"/>
        <v>0.18227665706051874</v>
      </c>
      <c r="W115" s="35">
        <v>45</v>
      </c>
      <c r="X115" s="35">
        <v>50</v>
      </c>
      <c r="Y115" s="35">
        <f t="shared" si="45"/>
        <v>95</v>
      </c>
      <c r="Z115" s="38">
        <f t="shared" si="46"/>
        <v>0.06493506493506493</v>
      </c>
      <c r="AA115" s="38">
        <f t="shared" si="46"/>
        <v>0.07194244604316546</v>
      </c>
      <c r="AB115" s="38">
        <f t="shared" si="46"/>
        <v>0.06844380403458213</v>
      </c>
    </row>
    <row r="116" spans="1:28" s="7" customFormat="1" ht="28.5" customHeight="1">
      <c r="A116" s="22" t="s">
        <v>109</v>
      </c>
      <c r="B116" s="34">
        <f>SUM(B106:B115)</f>
        <v>4731</v>
      </c>
      <c r="C116" s="34">
        <f>SUM(C106:C115)</f>
        <v>4776</v>
      </c>
      <c r="D116" s="24">
        <f t="shared" si="69"/>
        <v>9507</v>
      </c>
      <c r="E116" s="34">
        <f>SUM(E106:E115)</f>
        <v>605</v>
      </c>
      <c r="F116" s="34">
        <f>SUM(F106:F115)</f>
        <v>608</v>
      </c>
      <c r="G116" s="24">
        <f t="shared" si="40"/>
        <v>1213</v>
      </c>
      <c r="H116" s="25">
        <f t="shared" si="70"/>
        <v>0.12787994081589515</v>
      </c>
      <c r="I116" s="25">
        <f t="shared" si="71"/>
        <v>0.1273031825795645</v>
      </c>
      <c r="J116" s="25">
        <f t="shared" si="72"/>
        <v>0.1275901966971705</v>
      </c>
      <c r="K116" s="34">
        <f>SUM(K106:K115)</f>
        <v>2992</v>
      </c>
      <c r="L116" s="34">
        <f>SUM(L106:L115)</f>
        <v>2869</v>
      </c>
      <c r="M116" s="24">
        <f t="shared" si="41"/>
        <v>5861</v>
      </c>
      <c r="N116" s="25">
        <f aca="true" t="shared" si="79" ref="N116:P117">K116/B116</f>
        <v>0.632424434580427</v>
      </c>
      <c r="O116" s="25">
        <f t="shared" si="79"/>
        <v>0.60071189279732</v>
      </c>
      <c r="P116" s="25">
        <f t="shared" si="79"/>
        <v>0.6164931103397496</v>
      </c>
      <c r="Q116" s="34">
        <f>SUM(Q106:Q115)</f>
        <v>1134</v>
      </c>
      <c r="R116" s="34">
        <f>SUM(R106:R115)</f>
        <v>1299</v>
      </c>
      <c r="S116" s="24">
        <f t="shared" si="42"/>
        <v>2433</v>
      </c>
      <c r="T116" s="25">
        <f aca="true" t="shared" si="80" ref="T116:V117">Q116/B116</f>
        <v>0.23969562460367788</v>
      </c>
      <c r="U116" s="25">
        <f t="shared" si="80"/>
        <v>0.2719849246231156</v>
      </c>
      <c r="V116" s="58">
        <f t="shared" si="80"/>
        <v>0.25591669296307984</v>
      </c>
      <c r="W116" s="34">
        <f>SUM(W106:W115)</f>
        <v>387</v>
      </c>
      <c r="X116" s="34">
        <f>SUM(X106:X115)</f>
        <v>565</v>
      </c>
      <c r="Y116" s="67">
        <f t="shared" si="45"/>
        <v>952</v>
      </c>
      <c r="Z116" s="25">
        <f t="shared" si="46"/>
        <v>0.0818008877615726</v>
      </c>
      <c r="AA116" s="25">
        <f t="shared" si="46"/>
        <v>0.1182998324958124</v>
      </c>
      <c r="AB116" s="25">
        <f t="shared" si="46"/>
        <v>0.10013674134848007</v>
      </c>
    </row>
    <row r="117" spans="1:28" ht="28.5" customHeight="1">
      <c r="A117" s="22" t="s">
        <v>121</v>
      </c>
      <c r="B117" s="22">
        <f>E117+K117+Q117</f>
        <v>297</v>
      </c>
      <c r="C117" s="22">
        <f>F117+L117+R117</f>
        <v>316</v>
      </c>
      <c r="D117" s="22">
        <f t="shared" si="69"/>
        <v>613</v>
      </c>
      <c r="E117" s="22">
        <v>50</v>
      </c>
      <c r="F117" s="22">
        <v>74</v>
      </c>
      <c r="G117" s="22">
        <f>E117+F117</f>
        <v>124</v>
      </c>
      <c r="H117" s="71">
        <f>E117/B117</f>
        <v>0.16835016835016836</v>
      </c>
      <c r="I117" s="71">
        <f>F117/C117</f>
        <v>0.23417721518987342</v>
      </c>
      <c r="J117" s="71">
        <f>G117/D117</f>
        <v>0.20228384991843393</v>
      </c>
      <c r="K117" s="22">
        <v>239</v>
      </c>
      <c r="L117" s="22">
        <v>231</v>
      </c>
      <c r="M117" s="22">
        <f>K117+L117</f>
        <v>470</v>
      </c>
      <c r="N117" s="71">
        <f t="shared" si="79"/>
        <v>0.8047138047138047</v>
      </c>
      <c r="O117" s="71">
        <f t="shared" si="79"/>
        <v>0.7310126582278481</v>
      </c>
      <c r="P117" s="71">
        <f t="shared" si="79"/>
        <v>0.766721044045677</v>
      </c>
      <c r="Q117" s="22">
        <v>8</v>
      </c>
      <c r="R117" s="22">
        <v>11</v>
      </c>
      <c r="S117" s="22">
        <f>Q117+R117</f>
        <v>19</v>
      </c>
      <c r="T117" s="71">
        <f t="shared" si="80"/>
        <v>0.026936026936026935</v>
      </c>
      <c r="U117" s="71">
        <f t="shared" si="80"/>
        <v>0.03481012658227848</v>
      </c>
      <c r="V117" s="71">
        <f t="shared" si="80"/>
        <v>0.03099510603588907</v>
      </c>
      <c r="W117" s="22">
        <v>3</v>
      </c>
      <c r="X117" s="22">
        <v>3</v>
      </c>
      <c r="Y117" s="22">
        <f>W117+X117</f>
        <v>6</v>
      </c>
      <c r="Z117" s="71">
        <f>W117/B117</f>
        <v>0.010101010101010102</v>
      </c>
      <c r="AA117" s="71">
        <f>X117/C117</f>
        <v>0.00949367088607595</v>
      </c>
      <c r="AB117" s="71">
        <f>Y117/D117</f>
        <v>0.009787928221859706</v>
      </c>
    </row>
  </sheetData>
  <sheetProtection/>
  <mergeCells count="14">
    <mergeCell ref="A1:AB1"/>
    <mergeCell ref="B2:D4"/>
    <mergeCell ref="Q4:S4"/>
    <mergeCell ref="T4:V4"/>
    <mergeCell ref="Q2:V2"/>
    <mergeCell ref="E4:G4"/>
    <mergeCell ref="H4:J4"/>
    <mergeCell ref="K4:M4"/>
    <mergeCell ref="N4:P4"/>
    <mergeCell ref="E2:J3"/>
    <mergeCell ref="K2:P3"/>
    <mergeCell ref="W3:AB3"/>
    <mergeCell ref="W4:Y4"/>
    <mergeCell ref="Z4:AB4"/>
  </mergeCells>
  <conditionalFormatting sqref="J7:J16 J18:J22 J24:J29 J31:J37 J39:J43 J45:J50 J52:J58 J60:J66 J68:J69 J71:J75 J77:J80 J82:J89 J91:J94 J96:J99 J106:J115 J101:J104 J117 J117">
    <cfRule type="top10" priority="19" dxfId="1" stopIfTrue="1" rank="10" bottom="1"/>
  </conditionalFormatting>
  <conditionalFormatting sqref="J7:J16 J18:J22 J24:J29 J31:J37 J39:J43 J45:J50 J52:J58 J60:J66 J68:J69 J71:J75 J77:J80 J82:J89 J91:J94 J96:J99 J106:J115 J101:J104 J117">
    <cfRule type="top10" priority="20" dxfId="0" stopIfTrue="1" rank="10"/>
  </conditionalFormatting>
  <conditionalFormatting sqref="I7:I16 I18:I22 I24:I29 I31:I37 I39:I43 I45:I50 I52:I58 I60:I66 I68:I69 I71:I75 I77:I80 I82:I89 I91:I94 I96:I99 I101:I104 I106:I115 I117">
    <cfRule type="top10" priority="21" dxfId="1" stopIfTrue="1" rank="10" bottom="1"/>
    <cfRule type="top10" priority="22" dxfId="0" stopIfTrue="1" rank="10"/>
  </conditionalFormatting>
  <conditionalFormatting sqref="H7:H16 H18:H22 H24:H29 H31:H37 H39:H43 H45:H50 H52:H58 H60:H66 H68:H69 H71:H75 H77:H80 H82:H89 H91:H94 H96:H99 H101:H104 H106:H115 H117">
    <cfRule type="top10" priority="23" dxfId="1" stopIfTrue="1" rank="10" bottom="1"/>
    <cfRule type="top10" priority="24" dxfId="0" stopIfTrue="1" rank="10"/>
  </conditionalFormatting>
  <conditionalFormatting sqref="N7:N16 N18:N22 N24:N29 N31:N37 N39:N43 N45:N50 N52:N58 N60:N66 N68:N69 N71:N75 N77:N80 N82:N89 N91:N94 N96:N99 N101:N104 N106:N115 N117">
    <cfRule type="top10" priority="17" dxfId="1" stopIfTrue="1" rank="10" bottom="1"/>
    <cfRule type="top10" priority="18" dxfId="0" stopIfTrue="1" rank="10"/>
  </conditionalFormatting>
  <conditionalFormatting sqref="O7:O16 O18:O22 O24:O29 O31:O37 O39:O43 O45:O50 O52:O58 O60:O66 O68:O69 O71:O75 O77:O80 O82:O89 O91:O94 O96:O99 O101:O104 O106:O115 O117">
    <cfRule type="top10" priority="15" dxfId="1" stopIfTrue="1" rank="10" bottom="1"/>
    <cfRule type="top10" priority="16" dxfId="0" stopIfTrue="1" rank="10"/>
  </conditionalFormatting>
  <conditionalFormatting sqref="Q124 P7:P16 P18:P22 P24:P29 P31:P37 P39:P43 P45:P50 P52:P58 P60:P66 P68:P69 P71:P75 P77:P80 P82:P89 P91:P94 P96:P99 P101:P104 P106:P115 P117">
    <cfRule type="top10" priority="13" dxfId="1" stopIfTrue="1" rank="10" bottom="1"/>
    <cfRule type="top10" priority="14" dxfId="0" stopIfTrue="1" rank="10"/>
  </conditionalFormatting>
  <conditionalFormatting sqref="T7:T16 T18:T22 T24:T29 T31:T37 T39:T43 T45:T50 T52:T58 T60:T66 T68:T69 T71:T75 T77:T80 T82:T89 T91:T94 T96:T99 T101:T104 T106:T115 T117">
    <cfRule type="top10" priority="11" dxfId="1" stopIfTrue="1" rank="10" bottom="1"/>
    <cfRule type="top10" priority="12" dxfId="0" stopIfTrue="1" rank="10"/>
  </conditionalFormatting>
  <conditionalFormatting sqref="U7:U16 U18:U22 U24:U29 U31:U37 U39:U43 U45:U50 U52:U58 U60:U66 U68:U69 U71:U75 U77:U80 U82:U89 U91:U94 U96:U99 U101:U104 U106:U115 U117">
    <cfRule type="top10" priority="9" dxfId="1" stopIfTrue="1" rank="10" bottom="1"/>
    <cfRule type="top10" priority="10" dxfId="0" stopIfTrue="1" rank="10"/>
  </conditionalFormatting>
  <conditionalFormatting sqref="V7:V16 V18:V22 V24:V29 V31:V37 V39:V43 V45:V50 V52:V58 V60:V66 V68:V69 V71:V75 V77:V80 V82:V89 V91:V94 V96:V99 V101:V104 V106:V115 V117">
    <cfRule type="top10" priority="7" dxfId="1" stopIfTrue="1" rank="10" bottom="1"/>
    <cfRule type="top10" priority="8" dxfId="0" stopIfTrue="1" rank="10"/>
  </conditionalFormatting>
  <conditionalFormatting sqref="Z7:Z16 Z18:Z22 Z24:Z29 Z31:Z37 Z39:Z43 Z45:Z50 Z52:Z58 Z60:Z66 Z68:Z69 Z71:Z75 Z77:Z80 Z82:Z89 Z91:Z94 Z96:Z99 Z101:Z104 Z106:Z115 Z117">
    <cfRule type="top10" priority="5" dxfId="1" stopIfTrue="1" rank="10" bottom="1"/>
    <cfRule type="top10" priority="6" dxfId="0" stopIfTrue="1" rank="10"/>
  </conditionalFormatting>
  <conditionalFormatting sqref="AA7:AA16 AA18:AA22 AA24:AA29 AA31:AA37 AA39:AA43 AA45:AA50 AA52:AA58 AA60:AA66 AA68:AA69 AA71:AA75 AA77:AA80 AA82:AA89 AA91:AA94 AA96:AA99 AA101:AA104 AA106:AA115 AA117">
    <cfRule type="top10" priority="3" dxfId="1" stopIfTrue="1" rank="10" bottom="1"/>
    <cfRule type="top10" priority="4" dxfId="0" stopIfTrue="1" rank="10"/>
  </conditionalFormatting>
  <conditionalFormatting sqref="AB7:AB16 AB18:AB22 AB24:AB29 AB31:AB37 AB39:AB43 AB45:AB50 AB52:AB58 AB60:AB66 AB68:AB69 AB71:AB75 AB77:AB80 AB82:AB89 AB91:AB94 AB96:AB99 AB101:AB104 AB106:AB115 AB117">
    <cfRule type="top10" priority="1" dxfId="1" stopIfTrue="1" rank="10" bottom="1"/>
    <cfRule type="top10" priority="2" dxfId="0" stopIfTrue="1" rank="10"/>
  </conditionalFormatting>
  <printOptions/>
  <pageMargins left="0.7874015748031497" right="0.5905511811023623" top="0.5905511811023623" bottom="0.5511811023622047" header="0.7086614173228347" footer="0.2755905511811024"/>
  <pageSetup horizontalDpi="300" verticalDpi="300" orientation="landscape" paperSize="8" scale="73" r:id="rId1"/>
  <headerFooter alignWithMargins="0">
    <oddHeader>&amp;R&amp;P／&amp;Nページ</oddHeader>
    <oddFooter>&amp;L※ この数値は住民基本台帳人口です。
※ 各数値の高い10地域を&amp;K05+035■&amp;K000000で表しています。
※ 各数値の低い10地域を&amp;K03+035■&amp;K000000で表しています。</oddFooter>
  </headerFooter>
  <rowBreaks count="3" manualBreakCount="3">
    <brk id="38" max="255" man="1"/>
    <brk id="70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2013-12-27T05:50:39Z</cp:lastPrinted>
  <dcterms:created xsi:type="dcterms:W3CDTF">2009-01-09T07:35:30Z</dcterms:created>
  <dcterms:modified xsi:type="dcterms:W3CDTF">2017-01-05T06:00:25Z</dcterms:modified>
  <cp:category/>
  <cp:version/>
  <cp:contentType/>
  <cp:contentStatus/>
</cp:coreProperties>
</file>