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15" activeTab="0"/>
  </bookViews>
  <sheets>
    <sheet name="町丁字別人口構成比" sheetId="1" r:id="rId1"/>
  </sheets>
  <definedNames>
    <definedName name="_xlnm.Print_Area" localSheetId="0">'町丁字別人口構成比'!$A$1:$AB$117</definedName>
    <definedName name="_xlnm.Print_Titles" localSheetId="0">'町丁字別人口構成比'!$1:$6</definedName>
  </definedNames>
  <calcPr fullCalcOnLoad="1"/>
</workbook>
</file>

<file path=xl/sharedStrings.xml><?xml version="1.0" encoding="utf-8"?>
<sst xmlns="http://schemas.openxmlformats.org/spreadsheetml/2006/main" count="153" uniqueCount="123">
  <si>
    <t>総人口</t>
  </si>
  <si>
    <t>１５歳未満</t>
  </si>
  <si>
    <t>１５歳～６４歳</t>
  </si>
  <si>
    <t>６５歳以上</t>
  </si>
  <si>
    <t>人口</t>
  </si>
  <si>
    <t>構成比</t>
  </si>
  <si>
    <t>男</t>
  </si>
  <si>
    <t>女</t>
  </si>
  <si>
    <t>計</t>
  </si>
  <si>
    <t>海老名市総計</t>
  </si>
  <si>
    <t>大谷</t>
  </si>
  <si>
    <t>大谷南一丁目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</si>
  <si>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</si>
  <si>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</si>
  <si>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</si>
  <si>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</si>
  <si>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</si>
  <si>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</si>
  <si>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</si>
  <si>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</si>
  <si>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</si>
  <si>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</si>
  <si>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</si>
  <si>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</si>
  <si>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</si>
  <si>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</si>
  <si>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中新田一丁目</t>
  </si>
  <si>
    <t>中新田二丁目</t>
  </si>
  <si>
    <t>中新田三丁目</t>
  </si>
  <si>
    <t>中新田四丁目</t>
  </si>
  <si>
    <t>中新田五丁目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</si>
  <si>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</si>
  <si>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</si>
  <si>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</si>
  <si>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</si>
  <si>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</si>
  <si>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</si>
  <si>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</si>
  <si>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</si>
  <si>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</si>
  <si>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</si>
  <si>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</si>
  <si>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</si>
  <si>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</si>
  <si>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</si>
  <si>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</si>
  <si>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</si>
  <si>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</si>
  <si>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</si>
  <si>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</si>
  <si>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</si>
  <si>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</si>
  <si>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</si>
  <si>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</si>
  <si>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</si>
  <si>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</si>
  <si>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</si>
  <si>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</si>
  <si>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</si>
  <si>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</si>
  <si>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</t>
  </si>
  <si>
    <t>中河内</t>
  </si>
  <si>
    <t>社家</t>
  </si>
  <si>
    <t>上河内</t>
  </si>
  <si>
    <t>本郷</t>
  </si>
  <si>
    <t>門沢橋一丁目</t>
  </si>
  <si>
    <t>門沢橋二丁目</t>
  </si>
  <si>
    <t>門沢橋三丁目</t>
  </si>
  <si>
    <t>門沢橋四丁目</t>
  </si>
  <si>
    <t>門沢橋五丁目</t>
  </si>
  <si>
    <t>門沢橋六丁目</t>
  </si>
  <si>
    <t>浜田町</t>
  </si>
  <si>
    <t>中央一丁目</t>
  </si>
  <si>
    <t>中央二丁目</t>
  </si>
  <si>
    <t>中央三丁目</t>
  </si>
  <si>
    <t>中央計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</si>
  <si>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</si>
  <si>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</si>
  <si>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</si>
  <si>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</si>
  <si>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</si>
  <si>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</si>
  <si>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</si>
  <si>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</si>
  <si>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</si>
  <si>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</si>
  <si>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</si>
  <si>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</si>
  <si>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</si>
  <si>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</si>
  <si>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</si>
  <si>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</si>
  <si>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</si>
  <si>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</si>
  <si>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今里一丁目</t>
  </si>
  <si>
    <t>今里二丁目</t>
  </si>
  <si>
    <t>今里三丁目</t>
  </si>
  <si>
    <t>上郷　計</t>
  </si>
  <si>
    <t>大谷　計</t>
  </si>
  <si>
    <t>国分寺台　計</t>
  </si>
  <si>
    <t>中新田　計</t>
  </si>
  <si>
    <t>下今泉　計</t>
  </si>
  <si>
    <t>上今泉　計</t>
  </si>
  <si>
    <t>今里　計</t>
  </si>
  <si>
    <t>東柏ケ谷　計</t>
  </si>
  <si>
    <t>望地　計</t>
  </si>
  <si>
    <t>門沢橋　計</t>
  </si>
  <si>
    <t>国分南　計</t>
  </si>
  <si>
    <t>国分北　計</t>
  </si>
  <si>
    <t>杉久保　計</t>
  </si>
  <si>
    <t>中野一丁目</t>
  </si>
  <si>
    <t>中野二丁目</t>
  </si>
  <si>
    <t>中野三丁目</t>
  </si>
  <si>
    <t>中野　計</t>
  </si>
  <si>
    <t>河原口一丁目</t>
  </si>
  <si>
    <t>河原口二丁目</t>
  </si>
  <si>
    <t>河原口三丁目</t>
  </si>
  <si>
    <t>河原口四丁目</t>
  </si>
  <si>
    <t>河原口五丁目</t>
  </si>
  <si>
    <t>河原口　計</t>
  </si>
  <si>
    <t>うち７５歳以上</t>
  </si>
  <si>
    <t>扇町</t>
  </si>
  <si>
    <t>海老名市町丁・字別人口構成比　（平成２８年１月１日現在）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</si>
</sst>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double"/>
      <bottom style="double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 style="hair"/>
      <bottom/>
    </border>
    <border>
      <left style="thin"/>
      <right/>
      <top style="thin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5" fillId="0" borderId="12" xfId="48" applyFont="1" applyBorder="1" applyAlignment="1">
      <alignment vertical="center" wrapText="1"/>
    </xf>
    <xf numFmtId="38" fontId="5" fillId="0" borderId="12" xfId="48" applyFont="1" applyBorder="1" applyAlignment="1">
      <alignment vertical="center"/>
    </xf>
    <xf numFmtId="10" fontId="5" fillId="0" borderId="12" xfId="4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13" xfId="48" applyFont="1" applyBorder="1" applyAlignment="1">
      <alignment vertical="center" wrapText="1"/>
    </xf>
    <xf numFmtId="38" fontId="5" fillId="0" borderId="1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10" fontId="5" fillId="0" borderId="13" xfId="42" applyNumberFormat="1" applyFont="1" applyBorder="1" applyAlignment="1">
      <alignment vertical="center"/>
    </xf>
    <xf numFmtId="10" fontId="5" fillId="0" borderId="14" xfId="42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5" fillId="0" borderId="15" xfId="48" applyFont="1" applyBorder="1" applyAlignment="1">
      <alignment vertical="center" wrapText="1"/>
    </xf>
    <xf numFmtId="38" fontId="5" fillId="0" borderId="15" xfId="48" applyFont="1" applyBorder="1" applyAlignment="1">
      <alignment vertical="center"/>
    </xf>
    <xf numFmtId="10" fontId="5" fillId="0" borderId="15" xfId="42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16" xfId="48" applyFont="1" applyBorder="1" applyAlignment="1">
      <alignment vertical="center" wrapText="1"/>
    </xf>
    <xf numFmtId="38" fontId="5" fillId="0" borderId="16" xfId="48" applyFont="1" applyBorder="1" applyAlignment="1">
      <alignment vertical="center"/>
    </xf>
    <xf numFmtId="10" fontId="5" fillId="0" borderId="16" xfId="42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8" xfId="48" applyFont="1" applyBorder="1" applyAlignment="1">
      <alignment vertical="center" wrapText="1"/>
    </xf>
    <xf numFmtId="38" fontId="5" fillId="0" borderId="18" xfId="48" applyFont="1" applyBorder="1" applyAlignment="1">
      <alignment vertical="center"/>
    </xf>
    <xf numFmtId="10" fontId="5" fillId="0" borderId="17" xfId="42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5" fillId="0" borderId="11" xfId="48" applyFont="1" applyBorder="1" applyAlignment="1">
      <alignment vertical="center" wrapText="1"/>
    </xf>
    <xf numFmtId="38" fontId="5" fillId="0" borderId="11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10" fontId="5" fillId="0" borderId="10" xfId="42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0" fontId="5" fillId="0" borderId="18" xfId="42" applyNumberFormat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0" borderId="17" xfId="48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19" xfId="48" applyFont="1" applyBorder="1" applyAlignment="1">
      <alignment vertical="center" wrapText="1"/>
    </xf>
    <xf numFmtId="38" fontId="5" fillId="0" borderId="19" xfId="48" applyFont="1" applyBorder="1" applyAlignment="1">
      <alignment vertical="center"/>
    </xf>
    <xf numFmtId="10" fontId="5" fillId="0" borderId="19" xfId="42" applyNumberFormat="1" applyFont="1" applyBorder="1" applyAlignment="1">
      <alignment vertical="center"/>
    </xf>
    <xf numFmtId="10" fontId="5" fillId="0" borderId="15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0" xfId="48" applyFont="1" applyBorder="1" applyAlignment="1">
      <alignment vertical="center" wrapText="1"/>
    </xf>
    <xf numFmtId="38" fontId="5" fillId="0" borderId="20" xfId="48" applyFont="1" applyBorder="1" applyAlignment="1">
      <alignment vertical="center"/>
    </xf>
    <xf numFmtId="10" fontId="5" fillId="0" borderId="20" xfId="42" applyNumberFormat="1" applyFont="1" applyBorder="1" applyAlignment="1">
      <alignment vertical="center"/>
    </xf>
    <xf numFmtId="38" fontId="5" fillId="0" borderId="17" xfId="48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0" fontId="5" fillId="0" borderId="11" xfId="42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5" fillId="0" borderId="25" xfId="48" applyFont="1" applyBorder="1" applyAlignment="1">
      <alignment vertical="center" wrapText="1"/>
    </xf>
    <xf numFmtId="38" fontId="5" fillId="0" borderId="25" xfId="48" applyFont="1" applyBorder="1" applyAlignment="1">
      <alignment vertical="center"/>
    </xf>
    <xf numFmtId="10" fontId="5" fillId="0" borderId="25" xfId="42" applyNumberFormat="1" applyFont="1" applyBorder="1" applyAlignment="1">
      <alignment vertical="center"/>
    </xf>
    <xf numFmtId="10" fontId="5" fillId="0" borderId="26" xfId="42" applyNumberFormat="1" applyFont="1" applyBorder="1" applyAlignment="1">
      <alignment vertical="center"/>
    </xf>
    <xf numFmtId="10" fontId="5" fillId="0" borderId="27" xfId="42" applyNumberFormat="1" applyFont="1" applyBorder="1" applyAlignment="1">
      <alignment vertical="center"/>
    </xf>
    <xf numFmtId="10" fontId="5" fillId="0" borderId="28" xfId="42" applyNumberFormat="1" applyFont="1" applyBorder="1" applyAlignment="1">
      <alignment vertical="center"/>
    </xf>
    <xf numFmtId="10" fontId="5" fillId="0" borderId="29" xfId="42" applyNumberFormat="1" applyFont="1" applyBorder="1" applyAlignment="1">
      <alignment vertical="center"/>
    </xf>
    <xf numFmtId="10" fontId="5" fillId="0" borderId="21" xfId="42" applyNumberFormat="1" applyFont="1" applyBorder="1" applyAlignment="1">
      <alignment vertical="center"/>
    </xf>
    <xf numFmtId="10" fontId="5" fillId="0" borderId="22" xfId="42" applyNumberFormat="1" applyFont="1" applyBorder="1" applyAlignment="1">
      <alignment vertical="center"/>
    </xf>
    <xf numFmtId="10" fontId="5" fillId="0" borderId="30" xfId="42" applyNumberFormat="1" applyFont="1" applyBorder="1" applyAlignment="1">
      <alignment vertical="center"/>
    </xf>
    <xf numFmtId="10" fontId="5" fillId="0" borderId="31" xfId="42" applyNumberFormat="1" applyFont="1" applyBorder="1" applyAlignment="1">
      <alignment vertical="center"/>
    </xf>
    <xf numFmtId="10" fontId="5" fillId="0" borderId="32" xfId="42" applyNumberFormat="1" applyFont="1" applyBorder="1" applyAlignment="1">
      <alignment vertical="center"/>
    </xf>
    <xf numFmtId="10" fontId="5" fillId="0" borderId="33" xfId="42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8" fontId="5" fillId="0" borderId="17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25" xfId="48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0" fontId="5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2"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tabSelected="1" view="pageBreakPreview" zoomScale="75" zoomScaleNormal="5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:AB1"/>
    </sheetView>
  </sheetViews>
  <sheetFormatPr defaultColWidth="9.00390625" defaultRowHeight="13.5"/>
  <cols>
    <col min="1" max="1" width="19.50390625" style="0" customWidth="1"/>
    <col min="2" max="22" width="8.875" style="0" customWidth="1"/>
  </cols>
  <sheetData>
    <row r="1" spans="1:28" ht="30" customHeight="1">
      <c r="A1" s="81" t="s">
        <v>122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8.75" customHeight="1">
      <c r="A2" s="1"/>
      <c r="B2" s="71" t="s">
        <v>0</v>
      </c>
      <c r="C2" s="72"/>
      <c r="D2" s="73"/>
      <c r="E2" s="71" t="s">
        <v>1</v>
      </c>
      <c r="F2" s="72"/>
      <c r="G2" s="72"/>
      <c r="H2" s="72"/>
      <c r="I2" s="72"/>
      <c r="J2" s="73"/>
      <c r="K2" s="71" t="s">
        <v>2</v>
      </c>
      <c r="L2" s="72"/>
      <c r="M2" s="72"/>
      <c r="N2" s="72"/>
      <c r="O2" s="72"/>
      <c r="P2" s="73"/>
      <c r="Q2" s="71" t="s">
        <v>3</v>
      </c>
      <c r="R2" s="72"/>
      <c r="S2" s="72"/>
      <c r="T2" s="72"/>
      <c r="U2" s="72"/>
      <c r="V2" s="72"/>
      <c r="W2" s="65"/>
      <c r="X2" s="65"/>
      <c r="Y2" s="65"/>
      <c r="Z2" s="65"/>
      <c r="AA2" s="65"/>
      <c r="AB2" s="66"/>
    </row>
    <row r="3" spans="1:28" ht="18.75" customHeight="1">
      <c r="A3" s="2"/>
      <c r="B3" s="82"/>
      <c r="C3" s="83"/>
      <c r="D3" s="84"/>
      <c r="E3" s="74"/>
      <c r="F3" s="75"/>
      <c r="G3" s="75"/>
      <c r="H3" s="75"/>
      <c r="I3" s="75"/>
      <c r="J3" s="76"/>
      <c r="K3" s="74"/>
      <c r="L3" s="75"/>
      <c r="M3" s="75"/>
      <c r="N3" s="75"/>
      <c r="O3" s="75"/>
      <c r="P3" s="76"/>
      <c r="Q3" s="46"/>
      <c r="R3" s="47"/>
      <c r="S3" s="47"/>
      <c r="T3" s="47"/>
      <c r="U3" s="47"/>
      <c r="V3" s="48"/>
      <c r="W3" s="77" t="s">
        <v>120</v>
      </c>
      <c r="X3" s="78"/>
      <c r="Y3" s="78"/>
      <c r="Z3" s="78"/>
      <c r="AA3" s="78"/>
      <c r="AB3" s="79"/>
    </row>
    <row r="4" spans="1:28" ht="18.75" customHeight="1">
      <c r="A4" s="2"/>
      <c r="B4" s="74"/>
      <c r="C4" s="75"/>
      <c r="D4" s="76"/>
      <c r="E4" s="77" t="s">
        <v>4</v>
      </c>
      <c r="F4" s="78"/>
      <c r="G4" s="79"/>
      <c r="H4" s="77" t="s">
        <v>5</v>
      </c>
      <c r="I4" s="78"/>
      <c r="J4" s="79"/>
      <c r="K4" s="77" t="s">
        <v>4</v>
      </c>
      <c r="L4" s="78"/>
      <c r="M4" s="79"/>
      <c r="N4" s="77" t="s">
        <v>5</v>
      </c>
      <c r="O4" s="78"/>
      <c r="P4" s="79"/>
      <c r="Q4" s="77" t="s">
        <v>4</v>
      </c>
      <c r="R4" s="78"/>
      <c r="S4" s="79"/>
      <c r="T4" s="77" t="s">
        <v>5</v>
      </c>
      <c r="U4" s="78"/>
      <c r="V4" s="78"/>
      <c r="W4" s="80" t="s">
        <v>4</v>
      </c>
      <c r="X4" s="80"/>
      <c r="Y4" s="80"/>
      <c r="Z4" s="80" t="s">
        <v>5</v>
      </c>
      <c r="AA4" s="80"/>
      <c r="AB4" s="80"/>
    </row>
    <row r="5" spans="1:28" ht="18.75" customHeight="1" thickBot="1">
      <c r="A5" s="2"/>
      <c r="B5" s="3" t="s">
        <v>6</v>
      </c>
      <c r="C5" s="3" t="s">
        <v>7</v>
      </c>
      <c r="D5" s="3" t="s">
        <v>8</v>
      </c>
      <c r="E5" s="3" t="s">
        <v>6</v>
      </c>
      <c r="F5" s="3" t="s">
        <v>7</v>
      </c>
      <c r="G5" s="3" t="s">
        <v>8</v>
      </c>
      <c r="H5" s="3" t="s">
        <v>6</v>
      </c>
      <c r="I5" s="3" t="s">
        <v>7</v>
      </c>
      <c r="J5" s="3" t="s">
        <v>8</v>
      </c>
      <c r="K5" s="3" t="s">
        <v>6</v>
      </c>
      <c r="L5" s="3" t="s">
        <v>7</v>
      </c>
      <c r="M5" s="3" t="s">
        <v>8</v>
      </c>
      <c r="N5" s="3" t="s">
        <v>6</v>
      </c>
      <c r="O5" s="3" t="s">
        <v>7</v>
      </c>
      <c r="P5" s="3" t="s">
        <v>8</v>
      </c>
      <c r="Q5" s="3" t="s">
        <v>6</v>
      </c>
      <c r="R5" s="3" t="s">
        <v>7</v>
      </c>
      <c r="S5" s="3" t="s">
        <v>8</v>
      </c>
      <c r="T5" s="3" t="s">
        <v>6</v>
      </c>
      <c r="U5" s="3" t="s">
        <v>7</v>
      </c>
      <c r="V5" s="45" t="s">
        <v>8</v>
      </c>
      <c r="W5" s="68" t="s">
        <v>6</v>
      </c>
      <c r="X5" s="68" t="s">
        <v>7</v>
      </c>
      <c r="Y5" s="68" t="s">
        <v>8</v>
      </c>
      <c r="Z5" s="68" t="s">
        <v>6</v>
      </c>
      <c r="AA5" s="68" t="s">
        <v>7</v>
      </c>
      <c r="AB5" s="68" t="s">
        <v>8</v>
      </c>
    </row>
    <row r="6" spans="1:28" s="7" customFormat="1" ht="29.25" customHeight="1" thickBot="1" thickTop="1">
      <c r="A6" s="70" t="s">
        <v>9</v>
      </c>
      <c r="B6" s="4">
        <f aca="true" t="shared" si="0" ref="B6:G6">B17+B23+B30+B31+B38+B44+B51+B59+B60+B67+B70+B71+B72+B76+B77+B81+B82+B83+B90+B91+B95+B100+B105+B116+B117</f>
        <v>65890</v>
      </c>
      <c r="C6" s="4">
        <f t="shared" si="0"/>
        <v>64737</v>
      </c>
      <c r="D6" s="5">
        <f t="shared" si="0"/>
        <v>130627</v>
      </c>
      <c r="E6" s="4">
        <f t="shared" si="0"/>
        <v>9280</v>
      </c>
      <c r="F6" s="4">
        <f t="shared" si="0"/>
        <v>8811</v>
      </c>
      <c r="G6" s="5">
        <f t="shared" si="0"/>
        <v>18091</v>
      </c>
      <c r="H6" s="6">
        <f aca="true" t="shared" si="1" ref="H6:H40">E6/B6</f>
        <v>0.14084079526483534</v>
      </c>
      <c r="I6" s="6">
        <f aca="true" t="shared" si="2" ref="I6:I40">F6/C6</f>
        <v>0.13610454608647296</v>
      </c>
      <c r="J6" s="6">
        <f aca="true" t="shared" si="3" ref="J6:J40">G6/D6</f>
        <v>0.1384935733041408</v>
      </c>
      <c r="K6" s="4">
        <f>K17+K23+K30+K31+K38+K44+K51+K59+K60+K67+K70+K71+K72+K76+K77+K81+K82+K83+K90+K91+K95+K100+K105+K116+K117</f>
        <v>42605</v>
      </c>
      <c r="L6" s="4">
        <f>L17+L23+L30+L31+L38+L44+L51+L59+L60+L67+L70+L71+L72+L76+L77+L81+L82+L83+L90+L91+L95+L100+L105+L116+L117</f>
        <v>39795</v>
      </c>
      <c r="M6" s="5">
        <f>M17+M23+M30+M31+M38+M44+M51+M59+M60+M67+M70+M71+M72+M76+M77+M81+M82+M83+M90+M91+M95+M100+M105+M116+M117</f>
        <v>82400</v>
      </c>
      <c r="N6" s="6">
        <f aca="true" t="shared" si="4" ref="N6:N40">K6/B6</f>
        <v>0.646607983001973</v>
      </c>
      <c r="O6" s="6">
        <f aca="true" t="shared" si="5" ref="O6:O40">L6/C6</f>
        <v>0.6147180128828954</v>
      </c>
      <c r="P6" s="6">
        <f aca="true" t="shared" si="6" ref="P6:P40">M6/D6</f>
        <v>0.6308037388901223</v>
      </c>
      <c r="Q6" s="4">
        <f>Q17+Q23+Q30+Q31+Q38+Q44+Q51+Q59+Q60+Q67+Q70+Q71+Q72+Q76+Q77+Q81+Q82+Q83+Q90+Q91+Q95+Q100+Q105+Q116+Q117</f>
        <v>14005</v>
      </c>
      <c r="R6" s="4">
        <f>R17+R23+R30+R31+R38+R44+R51+R59+R60+R67+R70+R71+R72+R76+R77+R81+R82+R83+R90+R91+R95+R100+R105+R116+R117</f>
        <v>16131</v>
      </c>
      <c r="S6" s="5">
        <f>S17+S23+S30+S31+S38+S44+S51+S59+S60+S67+S70+S71+S72+S76+S77+S81+S82+S83+S90+S91+S95+S100+S105+S116+S117</f>
        <v>30136</v>
      </c>
      <c r="T6" s="6">
        <f aca="true" t="shared" si="7" ref="T6:T40">Q6/B6</f>
        <v>0.2125512217331917</v>
      </c>
      <c r="U6" s="6">
        <f aca="true" t="shared" si="8" ref="U6:U40">R6/C6</f>
        <v>0.24917744103063164</v>
      </c>
      <c r="V6" s="55">
        <f aca="true" t="shared" si="9" ref="V6:V40">S6/D6</f>
        <v>0.23070268780573694</v>
      </c>
      <c r="W6" s="4">
        <f>W17+W23+W30+W31+W38+W44+W51+W59+W60+W67+W70+W71+W72+W76+W77+W81+W82+W83+W90+W91+W95+W100+W105+W116+W117</f>
        <v>5403</v>
      </c>
      <c r="X6" s="4">
        <f>X17+X23+X30+X31+X38+X44+X51+X59+X60+X67+X70+X71+X72+X76+X77+X81+X82+X83+X90+X91+X95+X100+X105+X116+X117</f>
        <v>6898</v>
      </c>
      <c r="Y6" s="4">
        <f>Y17+Y23+Y30+Y31+Y38+Y44+Y51+Y59+Y60+Y67+Y70+Y71+Y72+Y76+Y77+Y81+Y82+Y83+Y90+Y91+Y95+Y100+Y105+Y116+Y117</f>
        <v>12301</v>
      </c>
      <c r="Z6" s="6">
        <f aca="true" t="shared" si="10" ref="Z6:AB7">W6/B6</f>
        <v>0.0820003035361967</v>
      </c>
      <c r="AA6" s="6">
        <f t="shared" si="10"/>
        <v>0.10655421165639434</v>
      </c>
      <c r="AB6" s="6">
        <f t="shared" si="10"/>
        <v>0.09416889310785673</v>
      </c>
    </row>
    <row r="7" spans="1:28" s="7" customFormat="1" ht="28.5" customHeight="1" thickTop="1">
      <c r="A7" s="8" t="s">
        <v>10</v>
      </c>
      <c r="B7" s="9">
        <f aca="true" t="shared" si="11" ref="B7:B16">E7+K7+Q7</f>
        <v>7</v>
      </c>
      <c r="C7" s="9">
        <f aca="true" t="shared" si="12" ref="C7:C16">F7+L7+R7</f>
        <v>8</v>
      </c>
      <c r="D7" s="10">
        <f aca="true" t="shared" si="13" ref="D7:D43">B7+C7</f>
        <v>15</v>
      </c>
      <c r="E7" s="8">
        <v>0</v>
      </c>
      <c r="F7" s="8">
        <v>1</v>
      </c>
      <c r="G7" s="11">
        <f aca="true" t="shared" si="14" ref="G7:G69">E7+F7</f>
        <v>1</v>
      </c>
      <c r="H7" s="12">
        <f t="shared" si="1"/>
        <v>0</v>
      </c>
      <c r="I7" s="12">
        <f t="shared" si="2"/>
        <v>0.125</v>
      </c>
      <c r="J7" s="13">
        <f t="shared" si="3"/>
        <v>0.06666666666666667</v>
      </c>
      <c r="K7" s="8">
        <v>6</v>
      </c>
      <c r="L7" s="8">
        <v>5</v>
      </c>
      <c r="M7" s="11">
        <f aca="true" t="shared" si="15" ref="M7:M69">K7+L7</f>
        <v>11</v>
      </c>
      <c r="N7" s="12">
        <f t="shared" si="4"/>
        <v>0.8571428571428571</v>
      </c>
      <c r="O7" s="12">
        <f t="shared" si="5"/>
        <v>0.625</v>
      </c>
      <c r="P7" s="12">
        <f t="shared" si="6"/>
        <v>0.7333333333333333</v>
      </c>
      <c r="Q7" s="11">
        <v>1</v>
      </c>
      <c r="R7" s="11">
        <v>2</v>
      </c>
      <c r="S7" s="11">
        <f aca="true" t="shared" si="16" ref="S7:S69">Q7+R7</f>
        <v>3</v>
      </c>
      <c r="T7" s="12">
        <f t="shared" si="7"/>
        <v>0.14285714285714285</v>
      </c>
      <c r="U7" s="12">
        <f t="shared" si="8"/>
        <v>0.25</v>
      </c>
      <c r="V7" s="13">
        <f t="shared" si="9"/>
        <v>0.2</v>
      </c>
      <c r="W7" s="8">
        <v>0</v>
      </c>
      <c r="X7" s="8">
        <v>1</v>
      </c>
      <c r="Y7" s="8">
        <f aca="true" t="shared" si="17" ref="Y7:Y70">W7+X7</f>
        <v>1</v>
      </c>
      <c r="Z7" s="12">
        <f t="shared" si="10"/>
        <v>0</v>
      </c>
      <c r="AA7" s="12">
        <f t="shared" si="10"/>
        <v>0.125</v>
      </c>
      <c r="AB7" s="12">
        <f t="shared" si="10"/>
        <v>0.06666666666666667</v>
      </c>
    </row>
    <row r="8" spans="1:28" s="7" customFormat="1" ht="28.5" customHeight="1">
      <c r="A8" s="14" t="s">
        <v>11</v>
      </c>
      <c r="B8" s="15">
        <f t="shared" si="11"/>
        <v>21</v>
      </c>
      <c r="C8" s="15">
        <f t="shared" si="12"/>
        <v>27</v>
      </c>
      <c r="D8" s="16">
        <f t="shared" si="13"/>
        <v>48</v>
      </c>
      <c r="E8" s="16">
        <v>0</v>
      </c>
      <c r="F8" s="16">
        <v>1</v>
      </c>
      <c r="G8" s="16">
        <f t="shared" si="14"/>
        <v>1</v>
      </c>
      <c r="H8" s="17">
        <f t="shared" si="1"/>
        <v>0</v>
      </c>
      <c r="I8" s="17">
        <f t="shared" si="2"/>
        <v>0.037037037037037035</v>
      </c>
      <c r="J8" s="17">
        <f t="shared" si="3"/>
        <v>0.020833333333333332</v>
      </c>
      <c r="K8" s="16">
        <v>14</v>
      </c>
      <c r="L8" s="16">
        <v>15</v>
      </c>
      <c r="M8" s="16">
        <f t="shared" si="15"/>
        <v>29</v>
      </c>
      <c r="N8" s="17">
        <f t="shared" si="4"/>
        <v>0.6666666666666666</v>
      </c>
      <c r="O8" s="17">
        <f t="shared" si="5"/>
        <v>0.5555555555555556</v>
      </c>
      <c r="P8" s="17">
        <f t="shared" si="6"/>
        <v>0.6041666666666666</v>
      </c>
      <c r="Q8" s="16">
        <v>7</v>
      </c>
      <c r="R8" s="16">
        <v>11</v>
      </c>
      <c r="S8" s="16">
        <f t="shared" si="16"/>
        <v>18</v>
      </c>
      <c r="T8" s="17">
        <f t="shared" si="7"/>
        <v>0.3333333333333333</v>
      </c>
      <c r="U8" s="17">
        <f t="shared" si="8"/>
        <v>0.4074074074074074</v>
      </c>
      <c r="V8" s="56">
        <f t="shared" si="9"/>
        <v>0.375</v>
      </c>
      <c r="W8" s="14">
        <v>2</v>
      </c>
      <c r="X8" s="14">
        <v>5</v>
      </c>
      <c r="Y8" s="14">
        <f t="shared" si="17"/>
        <v>7</v>
      </c>
      <c r="Z8" s="17">
        <f aca="true" t="shared" si="18" ref="Z8:Z71">W8/B8</f>
        <v>0.09523809523809523</v>
      </c>
      <c r="AA8" s="17">
        <f aca="true" t="shared" si="19" ref="AA8:AA71">X8/C8</f>
        <v>0.18518518518518517</v>
      </c>
      <c r="AB8" s="17">
        <f aca="true" t="shared" si="20" ref="AB8:AB71">Y8/D8</f>
        <v>0.14583333333333334</v>
      </c>
    </row>
    <row r="9" spans="1:28" s="7" customFormat="1" ht="28.5" customHeight="1">
      <c r="A9" s="14" t="s">
        <v>12</v>
      </c>
      <c r="B9" s="15">
        <f t="shared" si="11"/>
        <v>317</v>
      </c>
      <c r="C9" s="15">
        <f t="shared" si="12"/>
        <v>325</v>
      </c>
      <c r="D9" s="16">
        <f t="shared" si="13"/>
        <v>642</v>
      </c>
      <c r="E9" s="16">
        <v>47</v>
      </c>
      <c r="F9" s="16">
        <v>40</v>
      </c>
      <c r="G9" s="16">
        <f t="shared" si="14"/>
        <v>87</v>
      </c>
      <c r="H9" s="17">
        <f t="shared" si="1"/>
        <v>0.14826498422712933</v>
      </c>
      <c r="I9" s="17">
        <f t="shared" si="2"/>
        <v>0.12307692307692308</v>
      </c>
      <c r="J9" s="17">
        <f t="shared" si="3"/>
        <v>0.13551401869158877</v>
      </c>
      <c r="K9" s="16">
        <v>195</v>
      </c>
      <c r="L9" s="16">
        <v>196</v>
      </c>
      <c r="M9" s="16">
        <f t="shared" si="15"/>
        <v>391</v>
      </c>
      <c r="N9" s="17">
        <f t="shared" si="4"/>
        <v>0.6151419558359621</v>
      </c>
      <c r="O9" s="17">
        <f t="shared" si="5"/>
        <v>0.6030769230769231</v>
      </c>
      <c r="P9" s="17">
        <f t="shared" si="6"/>
        <v>0.6090342679127726</v>
      </c>
      <c r="Q9" s="16">
        <v>75</v>
      </c>
      <c r="R9" s="16">
        <v>89</v>
      </c>
      <c r="S9" s="16">
        <f t="shared" si="16"/>
        <v>164</v>
      </c>
      <c r="T9" s="17">
        <f t="shared" si="7"/>
        <v>0.23659305993690852</v>
      </c>
      <c r="U9" s="17">
        <f t="shared" si="8"/>
        <v>0.27384615384615385</v>
      </c>
      <c r="V9" s="56">
        <f t="shared" si="9"/>
        <v>0.2554517133956386</v>
      </c>
      <c r="W9" s="14">
        <v>36</v>
      </c>
      <c r="X9" s="14">
        <v>30</v>
      </c>
      <c r="Y9" s="14">
        <f t="shared" si="17"/>
        <v>66</v>
      </c>
      <c r="Z9" s="17">
        <f t="shared" si="18"/>
        <v>0.11356466876971609</v>
      </c>
      <c r="AA9" s="17">
        <f t="shared" si="19"/>
        <v>0.09230769230769231</v>
      </c>
      <c r="AB9" s="17">
        <f t="shared" si="20"/>
        <v>0.102803738317757</v>
      </c>
    </row>
    <row r="10" spans="1:28" s="7" customFormat="1" ht="28.5" customHeight="1">
      <c r="A10" s="14" t="s">
        <v>13</v>
      </c>
      <c r="B10" s="15">
        <f t="shared" si="11"/>
        <v>674</v>
      </c>
      <c r="C10" s="15">
        <f t="shared" si="12"/>
        <v>712</v>
      </c>
      <c r="D10" s="16">
        <f t="shared" si="13"/>
        <v>1386</v>
      </c>
      <c r="E10" s="16">
        <v>76</v>
      </c>
      <c r="F10" s="16">
        <v>87</v>
      </c>
      <c r="G10" s="16">
        <f t="shared" si="14"/>
        <v>163</v>
      </c>
      <c r="H10" s="17">
        <f t="shared" si="1"/>
        <v>0.11275964391691394</v>
      </c>
      <c r="I10" s="17">
        <f t="shared" si="2"/>
        <v>0.12219101123595505</v>
      </c>
      <c r="J10" s="17">
        <f t="shared" si="3"/>
        <v>0.1176046176046176</v>
      </c>
      <c r="K10" s="16">
        <v>401</v>
      </c>
      <c r="L10" s="16">
        <v>420</v>
      </c>
      <c r="M10" s="16">
        <f t="shared" si="15"/>
        <v>821</v>
      </c>
      <c r="N10" s="17">
        <f t="shared" si="4"/>
        <v>0.5949554896142433</v>
      </c>
      <c r="O10" s="17">
        <f t="shared" si="5"/>
        <v>0.5898876404494382</v>
      </c>
      <c r="P10" s="17">
        <f t="shared" si="6"/>
        <v>0.5923520923520924</v>
      </c>
      <c r="Q10" s="16">
        <v>197</v>
      </c>
      <c r="R10" s="16">
        <v>205</v>
      </c>
      <c r="S10" s="16">
        <f t="shared" si="16"/>
        <v>402</v>
      </c>
      <c r="T10" s="17">
        <f t="shared" si="7"/>
        <v>0.2922848664688427</v>
      </c>
      <c r="U10" s="17">
        <f t="shared" si="8"/>
        <v>0.28792134831460675</v>
      </c>
      <c r="V10" s="56">
        <f t="shared" si="9"/>
        <v>0.29004329004329005</v>
      </c>
      <c r="W10" s="14">
        <v>81</v>
      </c>
      <c r="X10" s="14">
        <v>74</v>
      </c>
      <c r="Y10" s="14">
        <f t="shared" si="17"/>
        <v>155</v>
      </c>
      <c r="Z10" s="17">
        <f t="shared" si="18"/>
        <v>0.1201780415430267</v>
      </c>
      <c r="AA10" s="17">
        <f t="shared" si="19"/>
        <v>0.10393258426966293</v>
      </c>
      <c r="AB10" s="17">
        <f t="shared" si="20"/>
        <v>0.11183261183261184</v>
      </c>
    </row>
    <row r="11" spans="1:28" s="7" customFormat="1" ht="28.5" customHeight="1">
      <c r="A11" s="14" t="s">
        <v>14</v>
      </c>
      <c r="B11" s="15">
        <f t="shared" si="11"/>
        <v>629</v>
      </c>
      <c r="C11" s="15">
        <f t="shared" si="12"/>
        <v>590</v>
      </c>
      <c r="D11" s="16">
        <f t="shared" si="13"/>
        <v>1219</v>
      </c>
      <c r="E11" s="16">
        <v>108</v>
      </c>
      <c r="F11" s="16">
        <v>91</v>
      </c>
      <c r="G11" s="16">
        <f t="shared" si="14"/>
        <v>199</v>
      </c>
      <c r="H11" s="17">
        <f t="shared" si="1"/>
        <v>0.17170111287758347</v>
      </c>
      <c r="I11" s="17">
        <f t="shared" si="2"/>
        <v>0.15423728813559323</v>
      </c>
      <c r="J11" s="17">
        <f t="shared" si="3"/>
        <v>0.16324856439704677</v>
      </c>
      <c r="K11" s="16">
        <v>422</v>
      </c>
      <c r="L11" s="16">
        <v>380</v>
      </c>
      <c r="M11" s="16">
        <f t="shared" si="15"/>
        <v>802</v>
      </c>
      <c r="N11" s="17">
        <f t="shared" si="4"/>
        <v>0.670906200317965</v>
      </c>
      <c r="O11" s="17">
        <f t="shared" si="5"/>
        <v>0.6440677966101694</v>
      </c>
      <c r="P11" s="17">
        <f t="shared" si="6"/>
        <v>0.6579163248564397</v>
      </c>
      <c r="Q11" s="16">
        <v>99</v>
      </c>
      <c r="R11" s="16">
        <v>119</v>
      </c>
      <c r="S11" s="16">
        <f t="shared" si="16"/>
        <v>218</v>
      </c>
      <c r="T11" s="17">
        <f t="shared" si="7"/>
        <v>0.1573926868044515</v>
      </c>
      <c r="U11" s="17">
        <f t="shared" si="8"/>
        <v>0.2016949152542373</v>
      </c>
      <c r="V11" s="56">
        <f t="shared" si="9"/>
        <v>0.17883511074651354</v>
      </c>
      <c r="W11" s="14">
        <v>32</v>
      </c>
      <c r="X11" s="14">
        <v>47</v>
      </c>
      <c r="Y11" s="14">
        <f t="shared" si="17"/>
        <v>79</v>
      </c>
      <c r="Z11" s="17">
        <f t="shared" si="18"/>
        <v>0.05087440381558029</v>
      </c>
      <c r="AA11" s="17">
        <f t="shared" si="19"/>
        <v>0.07966101694915254</v>
      </c>
      <c r="AB11" s="17">
        <f t="shared" si="20"/>
        <v>0.06480721903199343</v>
      </c>
    </row>
    <row r="12" spans="1:28" s="7" customFormat="1" ht="28.5" customHeight="1">
      <c r="A12" s="14" t="s">
        <v>15</v>
      </c>
      <c r="B12" s="15">
        <f t="shared" si="11"/>
        <v>38</v>
      </c>
      <c r="C12" s="15">
        <f t="shared" si="12"/>
        <v>37</v>
      </c>
      <c r="D12" s="16">
        <f t="shared" si="13"/>
        <v>75</v>
      </c>
      <c r="E12" s="16">
        <v>7</v>
      </c>
      <c r="F12" s="16">
        <v>6</v>
      </c>
      <c r="G12" s="16">
        <f t="shared" si="14"/>
        <v>13</v>
      </c>
      <c r="H12" s="17">
        <f t="shared" si="1"/>
        <v>0.18421052631578946</v>
      </c>
      <c r="I12" s="17">
        <f t="shared" si="2"/>
        <v>0.16216216216216217</v>
      </c>
      <c r="J12" s="17">
        <f t="shared" si="3"/>
        <v>0.17333333333333334</v>
      </c>
      <c r="K12" s="16">
        <v>22</v>
      </c>
      <c r="L12" s="16">
        <v>22</v>
      </c>
      <c r="M12" s="16">
        <f t="shared" si="15"/>
        <v>44</v>
      </c>
      <c r="N12" s="17">
        <f t="shared" si="4"/>
        <v>0.5789473684210527</v>
      </c>
      <c r="O12" s="17">
        <f t="shared" si="5"/>
        <v>0.5945945945945946</v>
      </c>
      <c r="P12" s="17">
        <f t="shared" si="6"/>
        <v>0.5866666666666667</v>
      </c>
      <c r="Q12" s="16">
        <v>9</v>
      </c>
      <c r="R12" s="16">
        <v>9</v>
      </c>
      <c r="S12" s="16">
        <f t="shared" si="16"/>
        <v>18</v>
      </c>
      <c r="T12" s="17">
        <f t="shared" si="7"/>
        <v>0.23684210526315788</v>
      </c>
      <c r="U12" s="17">
        <f t="shared" si="8"/>
        <v>0.24324324324324326</v>
      </c>
      <c r="V12" s="56">
        <f t="shared" si="9"/>
        <v>0.24</v>
      </c>
      <c r="W12" s="14">
        <v>3</v>
      </c>
      <c r="X12" s="14">
        <v>3</v>
      </c>
      <c r="Y12" s="14">
        <f t="shared" si="17"/>
        <v>6</v>
      </c>
      <c r="Z12" s="17">
        <f t="shared" si="18"/>
        <v>0.07894736842105263</v>
      </c>
      <c r="AA12" s="17">
        <f t="shared" si="19"/>
        <v>0.08108108108108109</v>
      </c>
      <c r="AB12" s="17">
        <f t="shared" si="20"/>
        <v>0.08</v>
      </c>
    </row>
    <row r="13" spans="1:28" s="7" customFormat="1" ht="28.5" customHeight="1">
      <c r="A13" s="14" t="s">
        <v>16</v>
      </c>
      <c r="B13" s="15">
        <f t="shared" si="11"/>
        <v>525</v>
      </c>
      <c r="C13" s="15">
        <f t="shared" si="12"/>
        <v>539</v>
      </c>
      <c r="D13" s="16">
        <f t="shared" si="13"/>
        <v>1064</v>
      </c>
      <c r="E13" s="16">
        <v>57</v>
      </c>
      <c r="F13" s="16">
        <v>57</v>
      </c>
      <c r="G13" s="16">
        <f t="shared" si="14"/>
        <v>114</v>
      </c>
      <c r="H13" s="17">
        <f t="shared" si="1"/>
        <v>0.10857142857142857</v>
      </c>
      <c r="I13" s="17">
        <f t="shared" si="2"/>
        <v>0.10575139146567718</v>
      </c>
      <c r="J13" s="17">
        <f t="shared" si="3"/>
        <v>0.10714285714285714</v>
      </c>
      <c r="K13" s="16">
        <v>319</v>
      </c>
      <c r="L13" s="16">
        <v>325</v>
      </c>
      <c r="M13" s="16">
        <f t="shared" si="15"/>
        <v>644</v>
      </c>
      <c r="N13" s="17">
        <f t="shared" si="4"/>
        <v>0.6076190476190476</v>
      </c>
      <c r="O13" s="17">
        <f t="shared" si="5"/>
        <v>0.6029684601113172</v>
      </c>
      <c r="P13" s="17">
        <f t="shared" si="6"/>
        <v>0.6052631578947368</v>
      </c>
      <c r="Q13" s="16">
        <v>149</v>
      </c>
      <c r="R13" s="16">
        <v>157</v>
      </c>
      <c r="S13" s="16">
        <f t="shared" si="16"/>
        <v>306</v>
      </c>
      <c r="T13" s="17">
        <f t="shared" si="7"/>
        <v>0.2838095238095238</v>
      </c>
      <c r="U13" s="17">
        <f t="shared" si="8"/>
        <v>0.2912801484230056</v>
      </c>
      <c r="V13" s="56">
        <f t="shared" si="9"/>
        <v>0.287593984962406</v>
      </c>
      <c r="W13" s="14">
        <v>41</v>
      </c>
      <c r="X13" s="14">
        <v>43</v>
      </c>
      <c r="Y13" s="14">
        <f t="shared" si="17"/>
        <v>84</v>
      </c>
      <c r="Z13" s="17">
        <f t="shared" si="18"/>
        <v>0.07809523809523809</v>
      </c>
      <c r="AA13" s="17">
        <f t="shared" si="19"/>
        <v>0.07977736549165121</v>
      </c>
      <c r="AB13" s="17">
        <f t="shared" si="20"/>
        <v>0.07894736842105263</v>
      </c>
    </row>
    <row r="14" spans="1:28" s="7" customFormat="1" ht="28.5" customHeight="1">
      <c r="A14" s="14" t="s">
        <v>17</v>
      </c>
      <c r="B14" s="15">
        <f t="shared" si="11"/>
        <v>782</v>
      </c>
      <c r="C14" s="15">
        <f t="shared" si="12"/>
        <v>706</v>
      </c>
      <c r="D14" s="16">
        <f t="shared" si="13"/>
        <v>1488</v>
      </c>
      <c r="E14" s="16">
        <v>137</v>
      </c>
      <c r="F14" s="16">
        <v>95</v>
      </c>
      <c r="G14" s="16">
        <f t="shared" si="14"/>
        <v>232</v>
      </c>
      <c r="H14" s="17">
        <f t="shared" si="1"/>
        <v>0.17519181585677748</v>
      </c>
      <c r="I14" s="17">
        <f t="shared" si="2"/>
        <v>0.13456090651558072</v>
      </c>
      <c r="J14" s="17">
        <f t="shared" si="3"/>
        <v>0.15591397849462366</v>
      </c>
      <c r="K14" s="16">
        <v>518</v>
      </c>
      <c r="L14" s="16">
        <v>478</v>
      </c>
      <c r="M14" s="16">
        <f t="shared" si="15"/>
        <v>996</v>
      </c>
      <c r="N14" s="17">
        <f t="shared" si="4"/>
        <v>0.6624040920716112</v>
      </c>
      <c r="O14" s="17">
        <f t="shared" si="5"/>
        <v>0.6770538243626062</v>
      </c>
      <c r="P14" s="17">
        <f t="shared" si="6"/>
        <v>0.6693548387096774</v>
      </c>
      <c r="Q14" s="16">
        <v>127</v>
      </c>
      <c r="R14" s="16">
        <v>133</v>
      </c>
      <c r="S14" s="16">
        <f t="shared" si="16"/>
        <v>260</v>
      </c>
      <c r="T14" s="17">
        <f t="shared" si="7"/>
        <v>0.16240409207161124</v>
      </c>
      <c r="U14" s="17">
        <f t="shared" si="8"/>
        <v>0.18838526912181303</v>
      </c>
      <c r="V14" s="56">
        <f t="shared" si="9"/>
        <v>0.17473118279569894</v>
      </c>
      <c r="W14" s="14">
        <v>40</v>
      </c>
      <c r="X14" s="14">
        <v>44</v>
      </c>
      <c r="Y14" s="14">
        <f t="shared" si="17"/>
        <v>84</v>
      </c>
      <c r="Z14" s="17">
        <f t="shared" si="18"/>
        <v>0.05115089514066496</v>
      </c>
      <c r="AA14" s="17">
        <f t="shared" si="19"/>
        <v>0.06232294617563739</v>
      </c>
      <c r="AB14" s="17">
        <f t="shared" si="20"/>
        <v>0.056451612903225805</v>
      </c>
    </row>
    <row r="15" spans="1:28" s="7" customFormat="1" ht="28.5" customHeight="1">
      <c r="A15" s="14" t="s">
        <v>18</v>
      </c>
      <c r="B15" s="15">
        <f t="shared" si="11"/>
        <v>961</v>
      </c>
      <c r="C15" s="15">
        <f t="shared" si="12"/>
        <v>934</v>
      </c>
      <c r="D15" s="16">
        <f t="shared" si="13"/>
        <v>1895</v>
      </c>
      <c r="E15" s="16">
        <v>131</v>
      </c>
      <c r="F15" s="16">
        <v>134</v>
      </c>
      <c r="G15" s="16">
        <f t="shared" si="14"/>
        <v>265</v>
      </c>
      <c r="H15" s="17">
        <f t="shared" si="1"/>
        <v>0.13631633714880334</v>
      </c>
      <c r="I15" s="17">
        <f t="shared" si="2"/>
        <v>0.14346895074946467</v>
      </c>
      <c r="J15" s="17">
        <f t="shared" si="3"/>
        <v>0.13984168865435356</v>
      </c>
      <c r="K15" s="16">
        <v>656</v>
      </c>
      <c r="L15" s="16">
        <v>605</v>
      </c>
      <c r="M15" s="16">
        <f t="shared" si="15"/>
        <v>1261</v>
      </c>
      <c r="N15" s="17">
        <f t="shared" si="4"/>
        <v>0.6826222684703434</v>
      </c>
      <c r="O15" s="17">
        <f t="shared" si="5"/>
        <v>0.6477516059957173</v>
      </c>
      <c r="P15" s="17">
        <f t="shared" si="6"/>
        <v>0.6654353562005277</v>
      </c>
      <c r="Q15" s="16">
        <v>174</v>
      </c>
      <c r="R15" s="16">
        <v>195</v>
      </c>
      <c r="S15" s="16">
        <f t="shared" si="16"/>
        <v>369</v>
      </c>
      <c r="T15" s="17">
        <f t="shared" si="7"/>
        <v>0.18106139438085328</v>
      </c>
      <c r="U15" s="17">
        <f t="shared" si="8"/>
        <v>0.20877944325481798</v>
      </c>
      <c r="V15" s="56">
        <f t="shared" si="9"/>
        <v>0.19472295514511873</v>
      </c>
      <c r="W15" s="14">
        <v>59</v>
      </c>
      <c r="X15" s="14">
        <v>67</v>
      </c>
      <c r="Y15" s="14">
        <f t="shared" si="17"/>
        <v>126</v>
      </c>
      <c r="Z15" s="17">
        <f t="shared" si="18"/>
        <v>0.061394380853277836</v>
      </c>
      <c r="AA15" s="17">
        <f t="shared" si="19"/>
        <v>0.07173447537473233</v>
      </c>
      <c r="AB15" s="17">
        <f t="shared" si="20"/>
        <v>0.06649076517150396</v>
      </c>
    </row>
    <row r="16" spans="1:28" s="7" customFormat="1" ht="28.5" customHeight="1">
      <c r="A16" s="18" t="s">
        <v>19</v>
      </c>
      <c r="B16" s="19">
        <f t="shared" si="11"/>
        <v>697</v>
      </c>
      <c r="C16" s="19">
        <f t="shared" si="12"/>
        <v>739</v>
      </c>
      <c r="D16" s="20">
        <f t="shared" si="13"/>
        <v>1436</v>
      </c>
      <c r="E16" s="20">
        <v>113</v>
      </c>
      <c r="F16" s="20">
        <v>130</v>
      </c>
      <c r="G16" s="20">
        <f t="shared" si="14"/>
        <v>243</v>
      </c>
      <c r="H16" s="21">
        <f t="shared" si="1"/>
        <v>0.16212338593974174</v>
      </c>
      <c r="I16" s="21">
        <f t="shared" si="2"/>
        <v>0.17591339648173207</v>
      </c>
      <c r="J16" s="21">
        <f t="shared" si="3"/>
        <v>0.1692200557103064</v>
      </c>
      <c r="K16" s="20">
        <v>453</v>
      </c>
      <c r="L16" s="20">
        <v>461</v>
      </c>
      <c r="M16" s="20">
        <f t="shared" si="15"/>
        <v>914</v>
      </c>
      <c r="N16" s="21">
        <f t="shared" si="4"/>
        <v>0.6499282639885222</v>
      </c>
      <c r="O16" s="21">
        <f t="shared" si="5"/>
        <v>0.6238159675236806</v>
      </c>
      <c r="P16" s="21">
        <f t="shared" si="6"/>
        <v>0.6364902506963789</v>
      </c>
      <c r="Q16" s="20">
        <v>131</v>
      </c>
      <c r="R16" s="20">
        <v>148</v>
      </c>
      <c r="S16" s="20">
        <f t="shared" si="16"/>
        <v>279</v>
      </c>
      <c r="T16" s="21">
        <f t="shared" si="7"/>
        <v>0.18794835007173602</v>
      </c>
      <c r="U16" s="21">
        <f t="shared" si="8"/>
        <v>0.20027063599458728</v>
      </c>
      <c r="V16" s="57">
        <f t="shared" si="9"/>
        <v>0.19428969359331477</v>
      </c>
      <c r="W16" s="35">
        <v>51</v>
      </c>
      <c r="X16" s="35">
        <v>62</v>
      </c>
      <c r="Y16" s="35">
        <f t="shared" si="17"/>
        <v>113</v>
      </c>
      <c r="Z16" s="38">
        <f t="shared" si="18"/>
        <v>0.07317073170731707</v>
      </c>
      <c r="AA16" s="38">
        <f t="shared" si="19"/>
        <v>0.08389715832205684</v>
      </c>
      <c r="AB16" s="38">
        <f t="shared" si="20"/>
        <v>0.0786908077994429</v>
      </c>
    </row>
    <row r="17" spans="1:28" s="7" customFormat="1" ht="28.5" customHeight="1">
      <c r="A17" s="22" t="s">
        <v>98</v>
      </c>
      <c r="B17" s="23">
        <f>B7+B8+B9+B10+B11+B12+B13+B14+B15+B16</f>
        <v>4651</v>
      </c>
      <c r="C17" s="23">
        <f>C7+C8+C9+C10+C11+C12+C13+C14+C15+C16</f>
        <v>4617</v>
      </c>
      <c r="D17" s="24">
        <f t="shared" si="13"/>
        <v>9268</v>
      </c>
      <c r="E17" s="23">
        <f>E7+E8+E9+E10+E11+E12+E13+E14+E15+E16</f>
        <v>676</v>
      </c>
      <c r="F17" s="23">
        <f>F7+F8+F9+F10+F11+F12+F13+F14+F15+F16</f>
        <v>642</v>
      </c>
      <c r="G17" s="24">
        <f t="shared" si="14"/>
        <v>1318</v>
      </c>
      <c r="H17" s="25">
        <f t="shared" si="1"/>
        <v>0.14534508707804772</v>
      </c>
      <c r="I17" s="25">
        <f t="shared" si="2"/>
        <v>0.13905133203378817</v>
      </c>
      <c r="J17" s="25">
        <f t="shared" si="3"/>
        <v>0.14220975399223135</v>
      </c>
      <c r="K17" s="23">
        <f>K7+K8+K9+K10+K11+K12+K13+K14+K15+K16</f>
        <v>3006</v>
      </c>
      <c r="L17" s="23">
        <f>L7+L8+L9+L10+L11+L12+L13+L14+L15+L16</f>
        <v>2907</v>
      </c>
      <c r="M17" s="24">
        <f t="shared" si="15"/>
        <v>5913</v>
      </c>
      <c r="N17" s="25">
        <f t="shared" si="4"/>
        <v>0.6463126209417329</v>
      </c>
      <c r="O17" s="25">
        <f t="shared" si="5"/>
        <v>0.6296296296296297</v>
      </c>
      <c r="P17" s="25">
        <f t="shared" si="6"/>
        <v>0.6380017263703064</v>
      </c>
      <c r="Q17" s="23">
        <f>Q7+Q8+Q9+Q10+Q11+Q12+Q13+Q14+Q15+Q16</f>
        <v>969</v>
      </c>
      <c r="R17" s="23">
        <f>R7+R8+R9+R10+R11+R12+R13+R14+R15+R16</f>
        <v>1068</v>
      </c>
      <c r="S17" s="24">
        <f t="shared" si="16"/>
        <v>2037</v>
      </c>
      <c r="T17" s="25">
        <f t="shared" si="7"/>
        <v>0.2083422919802193</v>
      </c>
      <c r="U17" s="25">
        <f t="shared" si="8"/>
        <v>0.23131903833658218</v>
      </c>
      <c r="V17" s="58">
        <f t="shared" si="9"/>
        <v>0.21978851963746224</v>
      </c>
      <c r="W17" s="22">
        <f>W7+W8+W9+W10+W11+W12+W13+W14+W15+W16</f>
        <v>345</v>
      </c>
      <c r="X17" s="22">
        <f>X7+X8+X9+X10+X11+X12+X13+X14+X15+X16</f>
        <v>376</v>
      </c>
      <c r="Y17" s="22">
        <f t="shared" si="17"/>
        <v>721</v>
      </c>
      <c r="Z17" s="25">
        <f t="shared" si="18"/>
        <v>0.07417759621586756</v>
      </c>
      <c r="AA17" s="25">
        <f t="shared" si="19"/>
        <v>0.08143816330950834</v>
      </c>
      <c r="AB17" s="25">
        <f t="shared" si="20"/>
        <v>0.07779456193353475</v>
      </c>
    </row>
    <row r="18" spans="1:28" s="7" customFormat="1" ht="28.5" customHeight="1">
      <c r="A18" s="26" t="s">
        <v>20</v>
      </c>
      <c r="B18" s="27">
        <f aca="true" t="shared" si="21" ref="B18:C22">E18+K18+Q18</f>
        <v>753</v>
      </c>
      <c r="C18" s="27">
        <f t="shared" si="21"/>
        <v>837</v>
      </c>
      <c r="D18" s="28">
        <f t="shared" si="13"/>
        <v>1590</v>
      </c>
      <c r="E18" s="29">
        <v>84</v>
      </c>
      <c r="F18" s="29">
        <v>79</v>
      </c>
      <c r="G18" s="28">
        <f t="shared" si="14"/>
        <v>163</v>
      </c>
      <c r="H18" s="30">
        <f t="shared" si="1"/>
        <v>0.11155378486055777</v>
      </c>
      <c r="I18" s="30">
        <f t="shared" si="2"/>
        <v>0.09438470728793309</v>
      </c>
      <c r="J18" s="30">
        <f t="shared" si="3"/>
        <v>0.10251572327044026</v>
      </c>
      <c r="K18" s="29">
        <v>371</v>
      </c>
      <c r="L18" s="29">
        <v>385</v>
      </c>
      <c r="M18" s="28">
        <f t="shared" si="15"/>
        <v>756</v>
      </c>
      <c r="N18" s="30">
        <f t="shared" si="4"/>
        <v>0.49269588313413015</v>
      </c>
      <c r="O18" s="30">
        <f t="shared" si="5"/>
        <v>0.45997610513739545</v>
      </c>
      <c r="P18" s="30">
        <f t="shared" si="6"/>
        <v>0.47547169811320755</v>
      </c>
      <c r="Q18" s="29">
        <v>298</v>
      </c>
      <c r="R18" s="29">
        <v>373</v>
      </c>
      <c r="S18" s="28">
        <f t="shared" si="16"/>
        <v>671</v>
      </c>
      <c r="T18" s="30">
        <f t="shared" si="7"/>
        <v>0.39575033200531207</v>
      </c>
      <c r="U18" s="30">
        <f t="shared" si="8"/>
        <v>0.44563918757467147</v>
      </c>
      <c r="V18" s="59">
        <f t="shared" si="9"/>
        <v>0.4220125786163522</v>
      </c>
      <c r="W18" s="40">
        <v>166</v>
      </c>
      <c r="X18" s="40">
        <v>204</v>
      </c>
      <c r="Y18" s="40">
        <f t="shared" si="17"/>
        <v>370</v>
      </c>
      <c r="Z18" s="43">
        <f t="shared" si="18"/>
        <v>0.2204515272244356</v>
      </c>
      <c r="AA18" s="43">
        <f t="shared" si="19"/>
        <v>0.24372759856630824</v>
      </c>
      <c r="AB18" s="43">
        <f t="shared" si="20"/>
        <v>0.23270440251572327</v>
      </c>
    </row>
    <row r="19" spans="1:28" s="7" customFormat="1" ht="28.5" customHeight="1">
      <c r="A19" s="14" t="s">
        <v>21</v>
      </c>
      <c r="B19" s="15">
        <f t="shared" si="21"/>
        <v>524</v>
      </c>
      <c r="C19" s="15">
        <f t="shared" si="21"/>
        <v>580</v>
      </c>
      <c r="D19" s="16">
        <f t="shared" si="13"/>
        <v>1104</v>
      </c>
      <c r="E19" s="16">
        <v>46</v>
      </c>
      <c r="F19" s="16">
        <v>45</v>
      </c>
      <c r="G19" s="16">
        <f t="shared" si="14"/>
        <v>91</v>
      </c>
      <c r="H19" s="17">
        <f t="shared" si="1"/>
        <v>0.08778625954198473</v>
      </c>
      <c r="I19" s="17">
        <f t="shared" si="2"/>
        <v>0.07758620689655173</v>
      </c>
      <c r="J19" s="17">
        <f t="shared" si="3"/>
        <v>0.08242753623188406</v>
      </c>
      <c r="K19" s="16">
        <v>288</v>
      </c>
      <c r="L19" s="16">
        <v>284</v>
      </c>
      <c r="M19" s="16">
        <f t="shared" si="15"/>
        <v>572</v>
      </c>
      <c r="N19" s="17">
        <f t="shared" si="4"/>
        <v>0.549618320610687</v>
      </c>
      <c r="O19" s="17">
        <f t="shared" si="5"/>
        <v>0.4896551724137931</v>
      </c>
      <c r="P19" s="17">
        <f t="shared" si="6"/>
        <v>0.5181159420289855</v>
      </c>
      <c r="Q19" s="16">
        <v>190</v>
      </c>
      <c r="R19" s="16">
        <v>251</v>
      </c>
      <c r="S19" s="16">
        <f t="shared" si="16"/>
        <v>441</v>
      </c>
      <c r="T19" s="17">
        <f t="shared" si="7"/>
        <v>0.36259541984732824</v>
      </c>
      <c r="U19" s="17">
        <f t="shared" si="8"/>
        <v>0.43275862068965515</v>
      </c>
      <c r="V19" s="56">
        <f t="shared" si="9"/>
        <v>0.39945652173913043</v>
      </c>
      <c r="W19" s="14">
        <v>113</v>
      </c>
      <c r="X19" s="14">
        <v>148</v>
      </c>
      <c r="Y19" s="14">
        <f t="shared" si="17"/>
        <v>261</v>
      </c>
      <c r="Z19" s="17">
        <f t="shared" si="18"/>
        <v>0.21564885496183206</v>
      </c>
      <c r="AA19" s="17">
        <f t="shared" si="19"/>
        <v>0.25517241379310346</v>
      </c>
      <c r="AB19" s="17">
        <f t="shared" si="20"/>
        <v>0.23641304347826086</v>
      </c>
    </row>
    <row r="20" spans="1:28" s="7" customFormat="1" ht="28.5" customHeight="1">
      <c r="A20" s="14" t="s">
        <v>22</v>
      </c>
      <c r="B20" s="15">
        <f t="shared" si="21"/>
        <v>490</v>
      </c>
      <c r="C20" s="15">
        <f t="shared" si="21"/>
        <v>522</v>
      </c>
      <c r="D20" s="16">
        <f t="shared" si="13"/>
        <v>1012</v>
      </c>
      <c r="E20" s="16">
        <v>54</v>
      </c>
      <c r="F20" s="16">
        <v>61</v>
      </c>
      <c r="G20" s="16">
        <f t="shared" si="14"/>
        <v>115</v>
      </c>
      <c r="H20" s="17">
        <f t="shared" si="1"/>
        <v>0.11020408163265306</v>
      </c>
      <c r="I20" s="17">
        <f t="shared" si="2"/>
        <v>0.11685823754789272</v>
      </c>
      <c r="J20" s="17">
        <f t="shared" si="3"/>
        <v>0.11363636363636363</v>
      </c>
      <c r="K20" s="16">
        <v>261</v>
      </c>
      <c r="L20" s="16">
        <v>262</v>
      </c>
      <c r="M20" s="16">
        <f t="shared" si="15"/>
        <v>523</v>
      </c>
      <c r="N20" s="17">
        <f t="shared" si="4"/>
        <v>0.5326530612244897</v>
      </c>
      <c r="O20" s="17">
        <f t="shared" si="5"/>
        <v>0.5019157088122606</v>
      </c>
      <c r="P20" s="17">
        <f t="shared" si="6"/>
        <v>0.516798418972332</v>
      </c>
      <c r="Q20" s="16">
        <v>175</v>
      </c>
      <c r="R20" s="16">
        <v>199</v>
      </c>
      <c r="S20" s="16">
        <f t="shared" si="16"/>
        <v>374</v>
      </c>
      <c r="T20" s="17">
        <f t="shared" si="7"/>
        <v>0.35714285714285715</v>
      </c>
      <c r="U20" s="17">
        <f t="shared" si="8"/>
        <v>0.38122605363984674</v>
      </c>
      <c r="V20" s="56">
        <f t="shared" si="9"/>
        <v>0.3695652173913043</v>
      </c>
      <c r="W20" s="14">
        <v>98</v>
      </c>
      <c r="X20" s="14">
        <v>100</v>
      </c>
      <c r="Y20" s="14">
        <f t="shared" si="17"/>
        <v>198</v>
      </c>
      <c r="Z20" s="17">
        <f t="shared" si="18"/>
        <v>0.2</v>
      </c>
      <c r="AA20" s="17">
        <f t="shared" si="19"/>
        <v>0.19157088122605365</v>
      </c>
      <c r="AB20" s="17">
        <f t="shared" si="20"/>
        <v>0.1956521739130435</v>
      </c>
    </row>
    <row r="21" spans="1:28" s="7" customFormat="1" ht="28.5" customHeight="1">
      <c r="A21" s="14" t="s">
        <v>23</v>
      </c>
      <c r="B21" s="15">
        <f t="shared" si="21"/>
        <v>461</v>
      </c>
      <c r="C21" s="15">
        <f t="shared" si="21"/>
        <v>482</v>
      </c>
      <c r="D21" s="16">
        <f t="shared" si="13"/>
        <v>943</v>
      </c>
      <c r="E21" s="16">
        <v>44</v>
      </c>
      <c r="F21" s="16">
        <v>45</v>
      </c>
      <c r="G21" s="16">
        <f t="shared" si="14"/>
        <v>89</v>
      </c>
      <c r="H21" s="17">
        <f t="shared" si="1"/>
        <v>0.09544468546637744</v>
      </c>
      <c r="I21" s="17">
        <f t="shared" si="2"/>
        <v>0.09336099585062241</v>
      </c>
      <c r="J21" s="17">
        <f t="shared" si="3"/>
        <v>0.09437963944856839</v>
      </c>
      <c r="K21" s="16">
        <v>225</v>
      </c>
      <c r="L21" s="16">
        <v>229</v>
      </c>
      <c r="M21" s="16">
        <f t="shared" si="15"/>
        <v>454</v>
      </c>
      <c r="N21" s="17">
        <f t="shared" si="4"/>
        <v>0.4880694143167028</v>
      </c>
      <c r="O21" s="17">
        <f t="shared" si="5"/>
        <v>0.475103734439834</v>
      </c>
      <c r="P21" s="17">
        <f t="shared" si="6"/>
        <v>0.4814422057264051</v>
      </c>
      <c r="Q21" s="16">
        <v>192</v>
      </c>
      <c r="R21" s="16">
        <v>208</v>
      </c>
      <c r="S21" s="16">
        <f t="shared" si="16"/>
        <v>400</v>
      </c>
      <c r="T21" s="17">
        <f t="shared" si="7"/>
        <v>0.4164859002169197</v>
      </c>
      <c r="U21" s="17">
        <f t="shared" si="8"/>
        <v>0.4315352697095436</v>
      </c>
      <c r="V21" s="56">
        <f t="shared" si="9"/>
        <v>0.4241781548250265</v>
      </c>
      <c r="W21" s="14">
        <v>99</v>
      </c>
      <c r="X21" s="14">
        <v>96</v>
      </c>
      <c r="Y21" s="14">
        <f t="shared" si="17"/>
        <v>195</v>
      </c>
      <c r="Z21" s="17">
        <f t="shared" si="18"/>
        <v>0.21475054229934923</v>
      </c>
      <c r="AA21" s="17">
        <f t="shared" si="19"/>
        <v>0.1991701244813278</v>
      </c>
      <c r="AB21" s="17">
        <f t="shared" si="20"/>
        <v>0.2067868504772004</v>
      </c>
    </row>
    <row r="22" spans="1:28" s="7" customFormat="1" ht="28.5" customHeight="1">
      <c r="A22" s="31" t="s">
        <v>24</v>
      </c>
      <c r="B22" s="23">
        <f t="shared" si="21"/>
        <v>556</v>
      </c>
      <c r="C22" s="23">
        <f t="shared" si="21"/>
        <v>614</v>
      </c>
      <c r="D22" s="24">
        <f t="shared" si="13"/>
        <v>1170</v>
      </c>
      <c r="E22" s="24">
        <v>43</v>
      </c>
      <c r="F22" s="24">
        <v>36</v>
      </c>
      <c r="G22" s="24">
        <f t="shared" si="14"/>
        <v>79</v>
      </c>
      <c r="H22" s="32">
        <f t="shared" si="1"/>
        <v>0.07733812949640288</v>
      </c>
      <c r="I22" s="32">
        <f t="shared" si="2"/>
        <v>0.05863192182410423</v>
      </c>
      <c r="J22" s="32">
        <f t="shared" si="3"/>
        <v>0.06752136752136752</v>
      </c>
      <c r="K22" s="24">
        <v>279</v>
      </c>
      <c r="L22" s="24">
        <v>293</v>
      </c>
      <c r="M22" s="24">
        <f t="shared" si="15"/>
        <v>572</v>
      </c>
      <c r="N22" s="32">
        <f t="shared" si="4"/>
        <v>0.5017985611510791</v>
      </c>
      <c r="O22" s="32">
        <f t="shared" si="5"/>
        <v>0.4771986970684039</v>
      </c>
      <c r="P22" s="32">
        <f t="shared" si="6"/>
        <v>0.4888888888888889</v>
      </c>
      <c r="Q22" s="24">
        <v>234</v>
      </c>
      <c r="R22" s="24">
        <v>285</v>
      </c>
      <c r="S22" s="24">
        <f t="shared" si="16"/>
        <v>519</v>
      </c>
      <c r="T22" s="32">
        <f t="shared" si="7"/>
        <v>0.420863309352518</v>
      </c>
      <c r="U22" s="32">
        <f t="shared" si="8"/>
        <v>0.46416938110749184</v>
      </c>
      <c r="V22" s="60">
        <f t="shared" si="9"/>
        <v>0.44358974358974357</v>
      </c>
      <c r="W22" s="35">
        <v>132</v>
      </c>
      <c r="X22" s="35">
        <v>139</v>
      </c>
      <c r="Y22" s="35">
        <f t="shared" si="17"/>
        <v>271</v>
      </c>
      <c r="Z22" s="38">
        <f t="shared" si="18"/>
        <v>0.23741007194244604</v>
      </c>
      <c r="AA22" s="38">
        <f t="shared" si="19"/>
        <v>0.2263843648208469</v>
      </c>
      <c r="AB22" s="38">
        <f t="shared" si="20"/>
        <v>0.23162393162393163</v>
      </c>
    </row>
    <row r="23" spans="1:28" s="7" customFormat="1" ht="28.5" customHeight="1">
      <c r="A23" s="33" t="s">
        <v>99</v>
      </c>
      <c r="B23" s="34">
        <f>B18+B19+B20+B21+B22</f>
        <v>2784</v>
      </c>
      <c r="C23" s="34">
        <f>C18+C19+C20+C21+C22</f>
        <v>3035</v>
      </c>
      <c r="D23" s="24">
        <f t="shared" si="13"/>
        <v>5819</v>
      </c>
      <c r="E23" s="34">
        <f>E18+E19+E20+E21+E22</f>
        <v>271</v>
      </c>
      <c r="F23" s="34">
        <f>F18+F19+F20+F21+F22</f>
        <v>266</v>
      </c>
      <c r="G23" s="24">
        <f t="shared" si="14"/>
        <v>537</v>
      </c>
      <c r="H23" s="25">
        <f t="shared" si="1"/>
        <v>0.09734195402298851</v>
      </c>
      <c r="I23" s="25">
        <f t="shared" si="2"/>
        <v>0.08764415156507413</v>
      </c>
      <c r="J23" s="25">
        <f t="shared" si="3"/>
        <v>0.09228389757690325</v>
      </c>
      <c r="K23" s="34">
        <f>K18+K19+K20+K21+K22</f>
        <v>1424</v>
      </c>
      <c r="L23" s="34">
        <f>L18+L19+L20+L21+L22</f>
        <v>1453</v>
      </c>
      <c r="M23" s="24">
        <f t="shared" si="15"/>
        <v>2877</v>
      </c>
      <c r="N23" s="25">
        <f t="shared" si="4"/>
        <v>0.5114942528735632</v>
      </c>
      <c r="O23" s="25">
        <f t="shared" si="5"/>
        <v>0.4787479406919275</v>
      </c>
      <c r="P23" s="25">
        <f t="shared" si="6"/>
        <v>0.4944148479120124</v>
      </c>
      <c r="Q23" s="34">
        <f>Q18+Q19+Q20+Q21+Q22</f>
        <v>1089</v>
      </c>
      <c r="R23" s="34">
        <f>R18+R19+R20+R21+R22</f>
        <v>1316</v>
      </c>
      <c r="S23" s="24">
        <f t="shared" si="16"/>
        <v>2405</v>
      </c>
      <c r="T23" s="25">
        <f t="shared" si="7"/>
        <v>0.3911637931034483</v>
      </c>
      <c r="U23" s="25">
        <f t="shared" si="8"/>
        <v>0.43360790774299834</v>
      </c>
      <c r="V23" s="58">
        <f t="shared" si="9"/>
        <v>0.4133012545110844</v>
      </c>
      <c r="W23" s="22">
        <f>W18+W19+W20+W21+W22</f>
        <v>608</v>
      </c>
      <c r="X23" s="22">
        <f>X18+X19+X20+X21+X22</f>
        <v>687</v>
      </c>
      <c r="Y23" s="22">
        <f t="shared" si="17"/>
        <v>1295</v>
      </c>
      <c r="Z23" s="25">
        <f t="shared" si="18"/>
        <v>0.21839080459770116</v>
      </c>
      <c r="AA23" s="25">
        <f t="shared" si="19"/>
        <v>0.22635914332784185</v>
      </c>
      <c r="AB23" s="25">
        <f t="shared" si="20"/>
        <v>0.22254682935212236</v>
      </c>
    </row>
    <row r="24" spans="1:28" s="7" customFormat="1" ht="28.5" customHeight="1">
      <c r="A24" s="26" t="s">
        <v>25</v>
      </c>
      <c r="B24" s="27">
        <f aca="true" t="shared" si="22" ref="B24:C29">E24+K24+Q24</f>
        <v>37</v>
      </c>
      <c r="C24" s="27">
        <f t="shared" si="22"/>
        <v>34</v>
      </c>
      <c r="D24" s="28">
        <f t="shared" si="13"/>
        <v>71</v>
      </c>
      <c r="E24" s="29">
        <v>6</v>
      </c>
      <c r="F24" s="29">
        <v>5</v>
      </c>
      <c r="G24" s="28">
        <f t="shared" si="14"/>
        <v>11</v>
      </c>
      <c r="H24" s="30">
        <f t="shared" si="1"/>
        <v>0.16216216216216217</v>
      </c>
      <c r="I24" s="30">
        <f t="shared" si="2"/>
        <v>0.14705882352941177</v>
      </c>
      <c r="J24" s="30">
        <f t="shared" si="3"/>
        <v>0.15492957746478872</v>
      </c>
      <c r="K24" s="29">
        <v>18</v>
      </c>
      <c r="L24" s="29">
        <v>16</v>
      </c>
      <c r="M24" s="28">
        <f t="shared" si="15"/>
        <v>34</v>
      </c>
      <c r="N24" s="30">
        <f t="shared" si="4"/>
        <v>0.4864864864864865</v>
      </c>
      <c r="O24" s="30">
        <f t="shared" si="5"/>
        <v>0.47058823529411764</v>
      </c>
      <c r="P24" s="30">
        <f t="shared" si="6"/>
        <v>0.4788732394366197</v>
      </c>
      <c r="Q24" s="29">
        <v>13</v>
      </c>
      <c r="R24" s="29">
        <v>13</v>
      </c>
      <c r="S24" s="28">
        <f t="shared" si="16"/>
        <v>26</v>
      </c>
      <c r="T24" s="30">
        <f t="shared" si="7"/>
        <v>0.35135135135135137</v>
      </c>
      <c r="U24" s="30">
        <f t="shared" si="8"/>
        <v>0.38235294117647056</v>
      </c>
      <c r="V24" s="59">
        <f t="shared" si="9"/>
        <v>0.36619718309859156</v>
      </c>
      <c r="W24" s="40">
        <v>6</v>
      </c>
      <c r="X24" s="40">
        <v>5</v>
      </c>
      <c r="Y24" s="40">
        <f t="shared" si="17"/>
        <v>11</v>
      </c>
      <c r="Z24" s="43">
        <f t="shared" si="18"/>
        <v>0.16216216216216217</v>
      </c>
      <c r="AA24" s="43">
        <f t="shared" si="19"/>
        <v>0.14705882352941177</v>
      </c>
      <c r="AB24" s="43">
        <f t="shared" si="20"/>
        <v>0.15492957746478872</v>
      </c>
    </row>
    <row r="25" spans="1:28" s="7" customFormat="1" ht="28.5" customHeight="1">
      <c r="A25" s="14" t="s">
        <v>26</v>
      </c>
      <c r="B25" s="15">
        <f t="shared" si="22"/>
        <v>905</v>
      </c>
      <c r="C25" s="15">
        <f t="shared" si="22"/>
        <v>926</v>
      </c>
      <c r="D25" s="16">
        <f t="shared" si="13"/>
        <v>1831</v>
      </c>
      <c r="E25" s="16">
        <v>121</v>
      </c>
      <c r="F25" s="16">
        <v>141</v>
      </c>
      <c r="G25" s="16">
        <f t="shared" si="14"/>
        <v>262</v>
      </c>
      <c r="H25" s="17">
        <f t="shared" si="1"/>
        <v>0.13370165745856355</v>
      </c>
      <c r="I25" s="17">
        <f t="shared" si="2"/>
        <v>0.15226781857451405</v>
      </c>
      <c r="J25" s="17">
        <f t="shared" si="3"/>
        <v>0.14309120699071545</v>
      </c>
      <c r="K25" s="16">
        <v>597</v>
      </c>
      <c r="L25" s="16">
        <v>563</v>
      </c>
      <c r="M25" s="16">
        <f t="shared" si="15"/>
        <v>1160</v>
      </c>
      <c r="N25" s="17">
        <f t="shared" si="4"/>
        <v>0.6596685082872928</v>
      </c>
      <c r="O25" s="17">
        <f t="shared" si="5"/>
        <v>0.6079913606911447</v>
      </c>
      <c r="P25" s="17">
        <f t="shared" si="6"/>
        <v>0.6335335882031676</v>
      </c>
      <c r="Q25" s="16">
        <v>187</v>
      </c>
      <c r="R25" s="16">
        <v>222</v>
      </c>
      <c r="S25" s="16">
        <f t="shared" si="16"/>
        <v>409</v>
      </c>
      <c r="T25" s="17">
        <f t="shared" si="7"/>
        <v>0.20662983425414364</v>
      </c>
      <c r="U25" s="17">
        <f t="shared" si="8"/>
        <v>0.23974082073434125</v>
      </c>
      <c r="V25" s="56">
        <f t="shared" si="9"/>
        <v>0.2233752048061169</v>
      </c>
      <c r="W25" s="14">
        <v>79</v>
      </c>
      <c r="X25" s="14">
        <v>102</v>
      </c>
      <c r="Y25" s="14">
        <f t="shared" si="17"/>
        <v>181</v>
      </c>
      <c r="Z25" s="17">
        <f t="shared" si="18"/>
        <v>0.08729281767955802</v>
      </c>
      <c r="AA25" s="17">
        <f t="shared" si="19"/>
        <v>0.1101511879049676</v>
      </c>
      <c r="AB25" s="17">
        <f t="shared" si="20"/>
        <v>0.09885308574549427</v>
      </c>
    </row>
    <row r="26" spans="1:28" s="7" customFormat="1" ht="28.5" customHeight="1">
      <c r="A26" s="14" t="s">
        <v>27</v>
      </c>
      <c r="B26" s="15">
        <f t="shared" si="22"/>
        <v>1194</v>
      </c>
      <c r="C26" s="15">
        <f t="shared" si="22"/>
        <v>1130</v>
      </c>
      <c r="D26" s="16">
        <f t="shared" si="13"/>
        <v>2324</v>
      </c>
      <c r="E26" s="16">
        <v>117</v>
      </c>
      <c r="F26" s="16">
        <v>109</v>
      </c>
      <c r="G26" s="16">
        <f t="shared" si="14"/>
        <v>226</v>
      </c>
      <c r="H26" s="17">
        <f t="shared" si="1"/>
        <v>0.09798994974874371</v>
      </c>
      <c r="I26" s="17">
        <f t="shared" si="2"/>
        <v>0.09646017699115045</v>
      </c>
      <c r="J26" s="17">
        <f t="shared" si="3"/>
        <v>0.0972461273666093</v>
      </c>
      <c r="K26" s="16">
        <v>817</v>
      </c>
      <c r="L26" s="16">
        <v>722</v>
      </c>
      <c r="M26" s="16">
        <f t="shared" si="15"/>
        <v>1539</v>
      </c>
      <c r="N26" s="17">
        <f t="shared" si="4"/>
        <v>0.6842546063651591</v>
      </c>
      <c r="O26" s="17">
        <f t="shared" si="5"/>
        <v>0.6389380530973451</v>
      </c>
      <c r="P26" s="17">
        <f t="shared" si="6"/>
        <v>0.6622203098106713</v>
      </c>
      <c r="Q26" s="16">
        <v>260</v>
      </c>
      <c r="R26" s="16">
        <v>299</v>
      </c>
      <c r="S26" s="16">
        <f t="shared" si="16"/>
        <v>559</v>
      </c>
      <c r="T26" s="17">
        <f t="shared" si="7"/>
        <v>0.21775544388609716</v>
      </c>
      <c r="U26" s="17">
        <f t="shared" si="8"/>
        <v>0.2646017699115044</v>
      </c>
      <c r="V26" s="56">
        <f t="shared" si="9"/>
        <v>0.24053356282271945</v>
      </c>
      <c r="W26" s="14">
        <v>104</v>
      </c>
      <c r="X26" s="14">
        <v>135</v>
      </c>
      <c r="Y26" s="14">
        <f t="shared" si="17"/>
        <v>239</v>
      </c>
      <c r="Z26" s="17">
        <f t="shared" si="18"/>
        <v>0.08710217755443886</v>
      </c>
      <c r="AA26" s="17">
        <f t="shared" si="19"/>
        <v>0.11946902654867257</v>
      </c>
      <c r="AB26" s="17">
        <f t="shared" si="20"/>
        <v>0.10283993115318417</v>
      </c>
    </row>
    <row r="27" spans="1:28" s="7" customFormat="1" ht="28.5" customHeight="1">
      <c r="A27" s="14" t="s">
        <v>28</v>
      </c>
      <c r="B27" s="15">
        <f t="shared" si="22"/>
        <v>1397</v>
      </c>
      <c r="C27" s="15">
        <f t="shared" si="22"/>
        <v>1325</v>
      </c>
      <c r="D27" s="16">
        <f t="shared" si="13"/>
        <v>2722</v>
      </c>
      <c r="E27" s="16">
        <v>167</v>
      </c>
      <c r="F27" s="16">
        <v>189</v>
      </c>
      <c r="G27" s="16">
        <f t="shared" si="14"/>
        <v>356</v>
      </c>
      <c r="H27" s="17">
        <f t="shared" si="1"/>
        <v>0.11954187544738726</v>
      </c>
      <c r="I27" s="17">
        <f t="shared" si="2"/>
        <v>0.14264150943396225</v>
      </c>
      <c r="J27" s="17">
        <f t="shared" si="3"/>
        <v>0.1307861866274798</v>
      </c>
      <c r="K27" s="16">
        <v>929</v>
      </c>
      <c r="L27" s="16">
        <v>817</v>
      </c>
      <c r="M27" s="16">
        <f t="shared" si="15"/>
        <v>1746</v>
      </c>
      <c r="N27" s="17">
        <f t="shared" si="4"/>
        <v>0.6649964209019327</v>
      </c>
      <c r="O27" s="17">
        <f t="shared" si="5"/>
        <v>0.6166037735849057</v>
      </c>
      <c r="P27" s="17">
        <f t="shared" si="6"/>
        <v>0.6414401175606171</v>
      </c>
      <c r="Q27" s="16">
        <v>301</v>
      </c>
      <c r="R27" s="16">
        <v>319</v>
      </c>
      <c r="S27" s="16">
        <f t="shared" si="16"/>
        <v>620</v>
      </c>
      <c r="T27" s="17">
        <f t="shared" si="7"/>
        <v>0.21546170365068004</v>
      </c>
      <c r="U27" s="17">
        <f t="shared" si="8"/>
        <v>0.24075471698113207</v>
      </c>
      <c r="V27" s="56">
        <f t="shared" si="9"/>
        <v>0.22777369581190302</v>
      </c>
      <c r="W27" s="14">
        <v>125</v>
      </c>
      <c r="X27" s="14">
        <v>143</v>
      </c>
      <c r="Y27" s="14">
        <f t="shared" si="17"/>
        <v>268</v>
      </c>
      <c r="Z27" s="17">
        <f t="shared" si="18"/>
        <v>0.08947745168217609</v>
      </c>
      <c r="AA27" s="17">
        <f t="shared" si="19"/>
        <v>0.1079245283018868</v>
      </c>
      <c r="AB27" s="17">
        <f t="shared" si="20"/>
        <v>0.09845701689933872</v>
      </c>
    </row>
    <row r="28" spans="1:28" s="7" customFormat="1" ht="28.5" customHeight="1">
      <c r="A28" s="14" t="s">
        <v>29</v>
      </c>
      <c r="B28" s="15">
        <f t="shared" si="22"/>
        <v>1168</v>
      </c>
      <c r="C28" s="15">
        <f t="shared" si="22"/>
        <v>806</v>
      </c>
      <c r="D28" s="16">
        <f t="shared" si="13"/>
        <v>1974</v>
      </c>
      <c r="E28" s="16">
        <v>71</v>
      </c>
      <c r="F28" s="16">
        <v>58</v>
      </c>
      <c r="G28" s="16">
        <f t="shared" si="14"/>
        <v>129</v>
      </c>
      <c r="H28" s="17">
        <f t="shared" si="1"/>
        <v>0.06078767123287671</v>
      </c>
      <c r="I28" s="17">
        <f t="shared" si="2"/>
        <v>0.07196029776674938</v>
      </c>
      <c r="J28" s="17">
        <f t="shared" si="3"/>
        <v>0.06534954407294832</v>
      </c>
      <c r="K28" s="16">
        <v>916</v>
      </c>
      <c r="L28" s="16">
        <v>511</v>
      </c>
      <c r="M28" s="16">
        <f t="shared" si="15"/>
        <v>1427</v>
      </c>
      <c r="N28" s="17">
        <f t="shared" si="4"/>
        <v>0.7842465753424658</v>
      </c>
      <c r="O28" s="17">
        <f t="shared" si="5"/>
        <v>0.6339950372208437</v>
      </c>
      <c r="P28" s="17">
        <f t="shared" si="6"/>
        <v>0.7228976697061803</v>
      </c>
      <c r="Q28" s="16">
        <v>181</v>
      </c>
      <c r="R28" s="16">
        <v>237</v>
      </c>
      <c r="S28" s="16">
        <f t="shared" si="16"/>
        <v>418</v>
      </c>
      <c r="T28" s="17">
        <f t="shared" si="7"/>
        <v>0.15496575342465754</v>
      </c>
      <c r="U28" s="17">
        <f t="shared" si="8"/>
        <v>0.29404466501240695</v>
      </c>
      <c r="V28" s="56">
        <f t="shared" si="9"/>
        <v>0.21175278622087132</v>
      </c>
      <c r="W28" s="14">
        <v>65</v>
      </c>
      <c r="X28" s="14">
        <v>98</v>
      </c>
      <c r="Y28" s="14">
        <f t="shared" si="17"/>
        <v>163</v>
      </c>
      <c r="Z28" s="17">
        <f t="shared" si="18"/>
        <v>0.05565068493150685</v>
      </c>
      <c r="AA28" s="17">
        <f t="shared" si="19"/>
        <v>0.12158808933002481</v>
      </c>
      <c r="AB28" s="17">
        <f t="shared" si="20"/>
        <v>0.08257345491388045</v>
      </c>
    </row>
    <row r="29" spans="1:28" s="7" customFormat="1" ht="28.5" customHeight="1">
      <c r="A29" s="35" t="s">
        <v>30</v>
      </c>
      <c r="B29" s="36">
        <f t="shared" si="22"/>
        <v>176</v>
      </c>
      <c r="C29" s="36">
        <f t="shared" si="22"/>
        <v>166</v>
      </c>
      <c r="D29" s="37">
        <f t="shared" si="13"/>
        <v>342</v>
      </c>
      <c r="E29" s="37">
        <v>29</v>
      </c>
      <c r="F29" s="37">
        <v>29</v>
      </c>
      <c r="G29" s="37">
        <f t="shared" si="14"/>
        <v>58</v>
      </c>
      <c r="H29" s="38">
        <f t="shared" si="1"/>
        <v>0.16477272727272727</v>
      </c>
      <c r="I29" s="38">
        <f t="shared" si="2"/>
        <v>0.1746987951807229</v>
      </c>
      <c r="J29" s="38">
        <f t="shared" si="3"/>
        <v>0.1695906432748538</v>
      </c>
      <c r="K29" s="37">
        <v>111</v>
      </c>
      <c r="L29" s="37">
        <v>105</v>
      </c>
      <c r="M29" s="37">
        <f t="shared" si="15"/>
        <v>216</v>
      </c>
      <c r="N29" s="38">
        <f t="shared" si="4"/>
        <v>0.6306818181818182</v>
      </c>
      <c r="O29" s="38">
        <f t="shared" si="5"/>
        <v>0.6325301204819277</v>
      </c>
      <c r="P29" s="38">
        <f t="shared" si="6"/>
        <v>0.631578947368421</v>
      </c>
      <c r="Q29" s="37">
        <v>36</v>
      </c>
      <c r="R29" s="37">
        <v>32</v>
      </c>
      <c r="S29" s="37">
        <f t="shared" si="16"/>
        <v>68</v>
      </c>
      <c r="T29" s="38">
        <f t="shared" si="7"/>
        <v>0.20454545454545456</v>
      </c>
      <c r="U29" s="38">
        <f t="shared" si="8"/>
        <v>0.1927710843373494</v>
      </c>
      <c r="V29" s="61">
        <f t="shared" si="9"/>
        <v>0.19883040935672514</v>
      </c>
      <c r="W29" s="35">
        <v>12</v>
      </c>
      <c r="X29" s="35">
        <v>14</v>
      </c>
      <c r="Y29" s="35">
        <f t="shared" si="17"/>
        <v>26</v>
      </c>
      <c r="Z29" s="38">
        <f t="shared" si="18"/>
        <v>0.06818181818181818</v>
      </c>
      <c r="AA29" s="38">
        <f t="shared" si="19"/>
        <v>0.08433734939759036</v>
      </c>
      <c r="AB29" s="38">
        <f t="shared" si="20"/>
        <v>0.07602339181286549</v>
      </c>
    </row>
    <row r="30" spans="1:28" s="7" customFormat="1" ht="28.5" customHeight="1">
      <c r="A30" s="22" t="s">
        <v>100</v>
      </c>
      <c r="B30" s="34">
        <f>B24+B25+B26+B27+B28+B29</f>
        <v>4877</v>
      </c>
      <c r="C30" s="34">
        <f>C24+C25+C26+C27+C28+C29</f>
        <v>4387</v>
      </c>
      <c r="D30" s="34">
        <f t="shared" si="13"/>
        <v>9264</v>
      </c>
      <c r="E30" s="34">
        <f>E24+E25+E26+E27+E28+E29</f>
        <v>511</v>
      </c>
      <c r="F30" s="34">
        <f>F24+F25+F26+F27+F28+F29</f>
        <v>531</v>
      </c>
      <c r="G30" s="34">
        <f t="shared" si="14"/>
        <v>1042</v>
      </c>
      <c r="H30" s="25">
        <f t="shared" si="1"/>
        <v>0.1047775271683412</v>
      </c>
      <c r="I30" s="25">
        <f t="shared" si="2"/>
        <v>0.12103943469341236</v>
      </c>
      <c r="J30" s="25">
        <f t="shared" si="3"/>
        <v>0.11247841105354059</v>
      </c>
      <c r="K30" s="34">
        <f>K24+K25+K26+K27+K28+K29</f>
        <v>3388</v>
      </c>
      <c r="L30" s="34">
        <f>L24+L25+L26+L27+L28+L29</f>
        <v>2734</v>
      </c>
      <c r="M30" s="34">
        <f t="shared" si="15"/>
        <v>6122</v>
      </c>
      <c r="N30" s="25">
        <f t="shared" si="4"/>
        <v>0.6946893582120156</v>
      </c>
      <c r="O30" s="25">
        <f t="shared" si="5"/>
        <v>0.6232049236380214</v>
      </c>
      <c r="P30" s="25">
        <f t="shared" si="6"/>
        <v>0.6608376511226253</v>
      </c>
      <c r="Q30" s="34">
        <f>Q24+Q25+Q26+Q27+Q28+Q29</f>
        <v>978</v>
      </c>
      <c r="R30" s="34">
        <f>R24+R25+R26+R27+R28+R29</f>
        <v>1122</v>
      </c>
      <c r="S30" s="34">
        <f t="shared" si="16"/>
        <v>2100</v>
      </c>
      <c r="T30" s="25">
        <f t="shared" si="7"/>
        <v>0.2005331146196432</v>
      </c>
      <c r="U30" s="25">
        <f t="shared" si="8"/>
        <v>0.25575564166856624</v>
      </c>
      <c r="V30" s="58">
        <f t="shared" si="9"/>
        <v>0.2266839378238342</v>
      </c>
      <c r="W30" s="22">
        <f>W24+W25+W26+W27+W28+W29</f>
        <v>391</v>
      </c>
      <c r="X30" s="22">
        <f>X24+X25+X26+X27+X28+X29</f>
        <v>497</v>
      </c>
      <c r="Y30" s="22">
        <f t="shared" si="17"/>
        <v>888</v>
      </c>
      <c r="Z30" s="25">
        <f t="shared" si="18"/>
        <v>0.08017223703096166</v>
      </c>
      <c r="AA30" s="25">
        <f t="shared" si="19"/>
        <v>0.11328926373375883</v>
      </c>
      <c r="AB30" s="25">
        <f t="shared" si="20"/>
        <v>0.09585492227979274</v>
      </c>
    </row>
    <row r="31" spans="1:28" s="7" customFormat="1" ht="28.5" customHeight="1">
      <c r="A31" s="49" t="s">
        <v>31</v>
      </c>
      <c r="B31" s="27">
        <f aca="true" t="shared" si="23" ref="B31:C43">E31+K31+Q31</f>
        <v>901</v>
      </c>
      <c r="C31" s="27">
        <f t="shared" si="23"/>
        <v>1009</v>
      </c>
      <c r="D31" s="28">
        <f t="shared" si="13"/>
        <v>1910</v>
      </c>
      <c r="E31" s="28">
        <v>77</v>
      </c>
      <c r="F31" s="28">
        <v>77</v>
      </c>
      <c r="G31" s="28">
        <f t="shared" si="14"/>
        <v>154</v>
      </c>
      <c r="H31" s="50">
        <f t="shared" si="1"/>
        <v>0.08546059933407325</v>
      </c>
      <c r="I31" s="50">
        <f t="shared" si="2"/>
        <v>0.07631318136769079</v>
      </c>
      <c r="J31" s="50">
        <f t="shared" si="3"/>
        <v>0.0806282722513089</v>
      </c>
      <c r="K31" s="28">
        <v>488</v>
      </c>
      <c r="L31" s="28">
        <v>507</v>
      </c>
      <c r="M31" s="28">
        <f t="shared" si="15"/>
        <v>995</v>
      </c>
      <c r="N31" s="50">
        <f t="shared" si="4"/>
        <v>0.5416204217536071</v>
      </c>
      <c r="O31" s="50">
        <f t="shared" si="5"/>
        <v>0.5024777006937562</v>
      </c>
      <c r="P31" s="50">
        <f t="shared" si="6"/>
        <v>0.5209424083769634</v>
      </c>
      <c r="Q31" s="28">
        <v>336</v>
      </c>
      <c r="R31" s="28">
        <v>425</v>
      </c>
      <c r="S31" s="28">
        <f t="shared" si="16"/>
        <v>761</v>
      </c>
      <c r="T31" s="50">
        <f t="shared" si="7"/>
        <v>0.3729189789123196</v>
      </c>
      <c r="U31" s="50">
        <f t="shared" si="8"/>
        <v>0.42120911793855303</v>
      </c>
      <c r="V31" s="63">
        <f t="shared" si="9"/>
        <v>0.39842931937172776</v>
      </c>
      <c r="W31" s="49">
        <v>159</v>
      </c>
      <c r="X31" s="49">
        <v>196</v>
      </c>
      <c r="Y31" s="49">
        <f t="shared" si="17"/>
        <v>355</v>
      </c>
      <c r="Z31" s="50">
        <f t="shared" si="18"/>
        <v>0.17647058823529413</v>
      </c>
      <c r="AA31" s="50">
        <f t="shared" si="19"/>
        <v>0.19425173439048563</v>
      </c>
      <c r="AB31" s="50">
        <f t="shared" si="20"/>
        <v>0.18586387434554974</v>
      </c>
    </row>
    <row r="32" spans="1:28" s="7" customFormat="1" ht="28.5" customHeight="1">
      <c r="A32" s="51" t="s">
        <v>32</v>
      </c>
      <c r="B32" s="52">
        <f t="shared" si="23"/>
        <v>54</v>
      </c>
      <c r="C32" s="52">
        <f t="shared" si="23"/>
        <v>72</v>
      </c>
      <c r="D32" s="53">
        <f t="shared" si="13"/>
        <v>126</v>
      </c>
      <c r="E32" s="69">
        <v>0</v>
      </c>
      <c r="F32" s="53">
        <v>3</v>
      </c>
      <c r="G32" s="53">
        <f t="shared" si="14"/>
        <v>3</v>
      </c>
      <c r="H32" s="54">
        <f t="shared" si="1"/>
        <v>0</v>
      </c>
      <c r="I32" s="54">
        <f t="shared" si="2"/>
        <v>0.041666666666666664</v>
      </c>
      <c r="J32" s="54">
        <f t="shared" si="3"/>
        <v>0.023809523809523808</v>
      </c>
      <c r="K32" s="53">
        <v>27</v>
      </c>
      <c r="L32" s="53">
        <v>26</v>
      </c>
      <c r="M32" s="53">
        <f t="shared" si="15"/>
        <v>53</v>
      </c>
      <c r="N32" s="54">
        <f t="shared" si="4"/>
        <v>0.5</v>
      </c>
      <c r="O32" s="54">
        <f t="shared" si="5"/>
        <v>0.3611111111111111</v>
      </c>
      <c r="P32" s="54">
        <f t="shared" si="6"/>
        <v>0.42063492063492064</v>
      </c>
      <c r="Q32" s="53">
        <v>27</v>
      </c>
      <c r="R32" s="53">
        <v>43</v>
      </c>
      <c r="S32" s="53">
        <f t="shared" si="16"/>
        <v>70</v>
      </c>
      <c r="T32" s="54">
        <f t="shared" si="7"/>
        <v>0.5</v>
      </c>
      <c r="U32" s="54">
        <f t="shared" si="8"/>
        <v>0.5972222222222222</v>
      </c>
      <c r="V32" s="62">
        <f t="shared" si="9"/>
        <v>0.5555555555555556</v>
      </c>
      <c r="W32" s="51">
        <v>14</v>
      </c>
      <c r="X32" s="51">
        <v>25</v>
      </c>
      <c r="Y32" s="51">
        <f t="shared" si="17"/>
        <v>39</v>
      </c>
      <c r="Z32" s="54">
        <f t="shared" si="18"/>
        <v>0.25925925925925924</v>
      </c>
      <c r="AA32" s="54">
        <f t="shared" si="19"/>
        <v>0.3472222222222222</v>
      </c>
      <c r="AB32" s="54">
        <f t="shared" si="20"/>
        <v>0.30952380952380953</v>
      </c>
    </row>
    <row r="33" spans="1:28" s="7" customFormat="1" ht="28.5" customHeight="1">
      <c r="A33" s="40" t="s">
        <v>114</v>
      </c>
      <c r="B33" s="41">
        <f t="shared" si="23"/>
        <v>366</v>
      </c>
      <c r="C33" s="41">
        <f t="shared" si="23"/>
        <v>328</v>
      </c>
      <c r="D33" s="42">
        <f t="shared" si="13"/>
        <v>694</v>
      </c>
      <c r="E33" s="42">
        <v>36</v>
      </c>
      <c r="F33" s="42">
        <v>24</v>
      </c>
      <c r="G33" s="42">
        <f t="shared" si="14"/>
        <v>60</v>
      </c>
      <c r="H33" s="43">
        <f aca="true" t="shared" si="24" ref="H33:H38">E33/B33</f>
        <v>0.09836065573770492</v>
      </c>
      <c r="I33" s="43">
        <f t="shared" si="2"/>
        <v>0.07317073170731707</v>
      </c>
      <c r="J33" s="43">
        <f aca="true" t="shared" si="25" ref="J33:J38">G33/D33</f>
        <v>0.08645533141210375</v>
      </c>
      <c r="K33" s="42">
        <v>260</v>
      </c>
      <c r="L33" s="42">
        <v>209</v>
      </c>
      <c r="M33" s="42">
        <f t="shared" si="15"/>
        <v>469</v>
      </c>
      <c r="N33" s="43">
        <f aca="true" t="shared" si="26" ref="N33:N38">K33/B33</f>
        <v>0.7103825136612022</v>
      </c>
      <c r="O33" s="43">
        <f t="shared" si="5"/>
        <v>0.6371951219512195</v>
      </c>
      <c r="P33" s="43">
        <f t="shared" si="6"/>
        <v>0.6757925072046109</v>
      </c>
      <c r="Q33" s="42">
        <v>70</v>
      </c>
      <c r="R33" s="42">
        <v>95</v>
      </c>
      <c r="S33" s="42">
        <f t="shared" si="16"/>
        <v>165</v>
      </c>
      <c r="T33" s="43">
        <f t="shared" si="7"/>
        <v>0.1912568306010929</v>
      </c>
      <c r="U33" s="43">
        <f t="shared" si="8"/>
        <v>0.2896341463414634</v>
      </c>
      <c r="V33" s="64">
        <f t="shared" si="9"/>
        <v>0.2377521613832853</v>
      </c>
      <c r="W33" s="40">
        <v>26</v>
      </c>
      <c r="X33" s="40">
        <v>54</v>
      </c>
      <c r="Y33" s="40">
        <f t="shared" si="17"/>
        <v>80</v>
      </c>
      <c r="Z33" s="43">
        <f t="shared" si="18"/>
        <v>0.07103825136612021</v>
      </c>
      <c r="AA33" s="43">
        <f t="shared" si="19"/>
        <v>0.16463414634146342</v>
      </c>
      <c r="AB33" s="43">
        <f t="shared" si="20"/>
        <v>0.11527377521613832</v>
      </c>
    </row>
    <row r="34" spans="1:28" s="7" customFormat="1" ht="28.5" customHeight="1">
      <c r="A34" s="14" t="s">
        <v>115</v>
      </c>
      <c r="B34" s="15">
        <f t="shared" si="23"/>
        <v>873</v>
      </c>
      <c r="C34" s="15">
        <f t="shared" si="23"/>
        <v>831</v>
      </c>
      <c r="D34" s="16">
        <f t="shared" si="13"/>
        <v>1704</v>
      </c>
      <c r="E34" s="16">
        <v>151</v>
      </c>
      <c r="F34" s="16">
        <v>107</v>
      </c>
      <c r="G34" s="16">
        <f t="shared" si="14"/>
        <v>258</v>
      </c>
      <c r="H34" s="17">
        <f t="shared" si="24"/>
        <v>0.1729667812142039</v>
      </c>
      <c r="I34" s="17">
        <f t="shared" si="2"/>
        <v>0.12876052948255115</v>
      </c>
      <c r="J34" s="17">
        <f t="shared" si="25"/>
        <v>0.15140845070422534</v>
      </c>
      <c r="K34" s="16">
        <v>574</v>
      </c>
      <c r="L34" s="16">
        <v>551</v>
      </c>
      <c r="M34" s="16">
        <f t="shared" si="15"/>
        <v>1125</v>
      </c>
      <c r="N34" s="17">
        <f t="shared" si="26"/>
        <v>0.6575028636884307</v>
      </c>
      <c r="O34" s="17">
        <f t="shared" si="5"/>
        <v>0.6630565583634176</v>
      </c>
      <c r="P34" s="17">
        <f t="shared" si="6"/>
        <v>0.6602112676056338</v>
      </c>
      <c r="Q34" s="16">
        <v>148</v>
      </c>
      <c r="R34" s="16">
        <v>173</v>
      </c>
      <c r="S34" s="16">
        <f t="shared" si="16"/>
        <v>321</v>
      </c>
      <c r="T34" s="17">
        <f t="shared" si="7"/>
        <v>0.16953035509736541</v>
      </c>
      <c r="U34" s="17">
        <f t="shared" si="8"/>
        <v>0.20818291215403129</v>
      </c>
      <c r="V34" s="56">
        <f t="shared" si="9"/>
        <v>0.18838028169014084</v>
      </c>
      <c r="W34" s="14">
        <v>71</v>
      </c>
      <c r="X34" s="14">
        <v>92</v>
      </c>
      <c r="Y34" s="14">
        <f t="shared" si="17"/>
        <v>163</v>
      </c>
      <c r="Z34" s="17">
        <f t="shared" si="18"/>
        <v>0.08132875143184422</v>
      </c>
      <c r="AA34" s="17">
        <f t="shared" si="19"/>
        <v>0.11070998796630566</v>
      </c>
      <c r="AB34" s="17">
        <f t="shared" si="20"/>
        <v>0.09565727699530517</v>
      </c>
    </row>
    <row r="35" spans="1:28" s="7" customFormat="1" ht="28.5" customHeight="1">
      <c r="A35" s="14" t="s">
        <v>116</v>
      </c>
      <c r="B35" s="15">
        <f t="shared" si="23"/>
        <v>683</v>
      </c>
      <c r="C35" s="15">
        <f t="shared" si="23"/>
        <v>679</v>
      </c>
      <c r="D35" s="16">
        <f t="shared" si="13"/>
        <v>1362</v>
      </c>
      <c r="E35" s="16">
        <v>105</v>
      </c>
      <c r="F35" s="16">
        <v>109</v>
      </c>
      <c r="G35" s="16">
        <f t="shared" si="14"/>
        <v>214</v>
      </c>
      <c r="H35" s="17">
        <f t="shared" si="24"/>
        <v>0.15373352855051245</v>
      </c>
      <c r="I35" s="17">
        <f t="shared" si="2"/>
        <v>0.16053019145802652</v>
      </c>
      <c r="J35" s="17">
        <f t="shared" si="25"/>
        <v>0.15712187958883994</v>
      </c>
      <c r="K35" s="16">
        <v>475</v>
      </c>
      <c r="L35" s="16">
        <v>432</v>
      </c>
      <c r="M35" s="16">
        <f t="shared" si="15"/>
        <v>907</v>
      </c>
      <c r="N35" s="17">
        <f t="shared" si="26"/>
        <v>0.6954612005856515</v>
      </c>
      <c r="O35" s="17">
        <f t="shared" si="5"/>
        <v>0.6362297496318114</v>
      </c>
      <c r="P35" s="17">
        <f t="shared" si="6"/>
        <v>0.6659324522760646</v>
      </c>
      <c r="Q35" s="16">
        <v>103</v>
      </c>
      <c r="R35" s="16">
        <v>138</v>
      </c>
      <c r="S35" s="16">
        <f t="shared" si="16"/>
        <v>241</v>
      </c>
      <c r="T35" s="17">
        <f t="shared" si="7"/>
        <v>0.15080527086383602</v>
      </c>
      <c r="U35" s="17">
        <f t="shared" si="8"/>
        <v>0.203240058910162</v>
      </c>
      <c r="V35" s="56">
        <f t="shared" si="9"/>
        <v>0.17694566813509544</v>
      </c>
      <c r="W35" s="14">
        <v>40</v>
      </c>
      <c r="X35" s="14">
        <v>62</v>
      </c>
      <c r="Y35" s="14">
        <f t="shared" si="17"/>
        <v>102</v>
      </c>
      <c r="Z35" s="17">
        <f t="shared" si="18"/>
        <v>0.05856515373352855</v>
      </c>
      <c r="AA35" s="17">
        <f t="shared" si="19"/>
        <v>0.09131075110456553</v>
      </c>
      <c r="AB35" s="17">
        <f t="shared" si="20"/>
        <v>0.07488986784140969</v>
      </c>
    </row>
    <row r="36" spans="1:28" s="7" customFormat="1" ht="28.5" customHeight="1">
      <c r="A36" s="14" t="s">
        <v>117</v>
      </c>
      <c r="B36" s="15">
        <f t="shared" si="23"/>
        <v>955</v>
      </c>
      <c r="C36" s="15">
        <f t="shared" si="23"/>
        <v>1065</v>
      </c>
      <c r="D36" s="16">
        <f t="shared" si="13"/>
        <v>2020</v>
      </c>
      <c r="E36" s="16">
        <v>142</v>
      </c>
      <c r="F36" s="16">
        <v>148</v>
      </c>
      <c r="G36" s="16">
        <f t="shared" si="14"/>
        <v>290</v>
      </c>
      <c r="H36" s="17">
        <f t="shared" si="24"/>
        <v>0.1486910994764398</v>
      </c>
      <c r="I36" s="17">
        <f t="shared" si="2"/>
        <v>0.13896713615023473</v>
      </c>
      <c r="J36" s="17">
        <f t="shared" si="25"/>
        <v>0.14356435643564355</v>
      </c>
      <c r="K36" s="16">
        <v>661</v>
      </c>
      <c r="L36" s="16">
        <v>745</v>
      </c>
      <c r="M36" s="16">
        <f t="shared" si="15"/>
        <v>1406</v>
      </c>
      <c r="N36" s="17">
        <f t="shared" si="26"/>
        <v>0.6921465968586388</v>
      </c>
      <c r="O36" s="17">
        <f t="shared" si="5"/>
        <v>0.6995305164319249</v>
      </c>
      <c r="P36" s="17">
        <f t="shared" si="6"/>
        <v>0.696039603960396</v>
      </c>
      <c r="Q36" s="16">
        <v>152</v>
      </c>
      <c r="R36" s="16">
        <v>172</v>
      </c>
      <c r="S36" s="16">
        <f t="shared" si="16"/>
        <v>324</v>
      </c>
      <c r="T36" s="17">
        <f t="shared" si="7"/>
        <v>0.15916230366492146</v>
      </c>
      <c r="U36" s="17">
        <f t="shared" si="8"/>
        <v>0.16150234741784036</v>
      </c>
      <c r="V36" s="56">
        <f t="shared" si="9"/>
        <v>0.1603960396039604</v>
      </c>
      <c r="W36" s="14">
        <v>49</v>
      </c>
      <c r="X36" s="14">
        <v>61</v>
      </c>
      <c r="Y36" s="14">
        <f>W36+X36</f>
        <v>110</v>
      </c>
      <c r="Z36" s="17">
        <f t="shared" si="18"/>
        <v>0.05130890052356021</v>
      </c>
      <c r="AA36" s="17">
        <f t="shared" si="19"/>
        <v>0.05727699530516432</v>
      </c>
      <c r="AB36" s="17">
        <f t="shared" si="20"/>
        <v>0.054455445544554455</v>
      </c>
    </row>
    <row r="37" spans="1:28" s="7" customFormat="1" ht="28.5" customHeight="1">
      <c r="A37" s="18" t="s">
        <v>118</v>
      </c>
      <c r="B37" s="19">
        <f t="shared" si="23"/>
        <v>832</v>
      </c>
      <c r="C37" s="19">
        <f t="shared" si="23"/>
        <v>862</v>
      </c>
      <c r="D37" s="20">
        <f t="shared" si="13"/>
        <v>1694</v>
      </c>
      <c r="E37" s="20">
        <v>216</v>
      </c>
      <c r="F37" s="20">
        <v>232</v>
      </c>
      <c r="G37" s="20">
        <f t="shared" si="14"/>
        <v>448</v>
      </c>
      <c r="H37" s="21">
        <f t="shared" si="24"/>
        <v>0.25961538461538464</v>
      </c>
      <c r="I37" s="21">
        <f t="shared" si="2"/>
        <v>0.2691415313225058</v>
      </c>
      <c r="J37" s="21">
        <f t="shared" si="25"/>
        <v>0.2644628099173554</v>
      </c>
      <c r="K37" s="20">
        <v>559</v>
      </c>
      <c r="L37" s="20">
        <v>566</v>
      </c>
      <c r="M37" s="20">
        <f t="shared" si="15"/>
        <v>1125</v>
      </c>
      <c r="N37" s="21">
        <f t="shared" si="26"/>
        <v>0.671875</v>
      </c>
      <c r="O37" s="21">
        <f t="shared" si="5"/>
        <v>0.6566125290023201</v>
      </c>
      <c r="P37" s="21">
        <f t="shared" si="6"/>
        <v>0.6641086186540732</v>
      </c>
      <c r="Q37" s="20">
        <v>57</v>
      </c>
      <c r="R37" s="20">
        <v>64</v>
      </c>
      <c r="S37" s="20">
        <f t="shared" si="16"/>
        <v>121</v>
      </c>
      <c r="T37" s="21">
        <f t="shared" si="7"/>
        <v>0.06850961538461539</v>
      </c>
      <c r="U37" s="21">
        <f t="shared" si="8"/>
        <v>0.07424593967517401</v>
      </c>
      <c r="V37" s="57">
        <f t="shared" si="9"/>
        <v>0.07142857142857142</v>
      </c>
      <c r="W37" s="35">
        <v>14</v>
      </c>
      <c r="X37" s="35">
        <v>24</v>
      </c>
      <c r="Y37" s="35">
        <f t="shared" si="17"/>
        <v>38</v>
      </c>
      <c r="Z37" s="38">
        <f t="shared" si="18"/>
        <v>0.016826923076923076</v>
      </c>
      <c r="AA37" s="38">
        <f t="shared" si="19"/>
        <v>0.027842227378190254</v>
      </c>
      <c r="AB37" s="38">
        <f t="shared" si="20"/>
        <v>0.02243211334120425</v>
      </c>
    </row>
    <row r="38" spans="1:28" s="7" customFormat="1" ht="28.5" customHeight="1">
      <c r="A38" s="22" t="s">
        <v>119</v>
      </c>
      <c r="B38" s="44">
        <f>B32+B33+B34+B35+B36+B37</f>
        <v>3763</v>
      </c>
      <c r="C38" s="44">
        <f>C32+C33+C34+C35+C36+C37</f>
        <v>3837</v>
      </c>
      <c r="D38" s="34">
        <f>B38+C38</f>
        <v>7600</v>
      </c>
      <c r="E38" s="34">
        <f>E32+E33+E34+E35+E36+E37</f>
        <v>650</v>
      </c>
      <c r="F38" s="34">
        <f>F32+F33+F34+F35+F36+F37</f>
        <v>623</v>
      </c>
      <c r="G38" s="34">
        <f t="shared" si="14"/>
        <v>1273</v>
      </c>
      <c r="H38" s="25">
        <f t="shared" si="24"/>
        <v>0.17273452032952433</v>
      </c>
      <c r="I38" s="25">
        <f t="shared" si="2"/>
        <v>0.16236643210841803</v>
      </c>
      <c r="J38" s="25">
        <f t="shared" si="25"/>
        <v>0.1675</v>
      </c>
      <c r="K38" s="34">
        <f>K32+K33+K34+K35+K36+K37</f>
        <v>2556</v>
      </c>
      <c r="L38" s="34">
        <f>L32+L33+L34+L35+L36+L37</f>
        <v>2529</v>
      </c>
      <c r="M38" s="34">
        <f t="shared" si="15"/>
        <v>5085</v>
      </c>
      <c r="N38" s="25">
        <f t="shared" si="26"/>
        <v>0.6792452830188679</v>
      </c>
      <c r="O38" s="25">
        <f t="shared" si="5"/>
        <v>0.6591086786551994</v>
      </c>
      <c r="P38" s="25">
        <f t="shared" si="6"/>
        <v>0.6690789473684211</v>
      </c>
      <c r="Q38" s="34">
        <f>Q32+Q33+Q34+Q35+Q36+Q37</f>
        <v>557</v>
      </c>
      <c r="R38" s="34">
        <f>R32+R33+R34+R35+R36+R37</f>
        <v>685</v>
      </c>
      <c r="S38" s="34">
        <f t="shared" si="16"/>
        <v>1242</v>
      </c>
      <c r="T38" s="25">
        <f t="shared" si="7"/>
        <v>0.14802019665160776</v>
      </c>
      <c r="U38" s="25">
        <f t="shared" si="8"/>
        <v>0.1785248892363826</v>
      </c>
      <c r="V38" s="58">
        <f t="shared" si="9"/>
        <v>0.16342105263157894</v>
      </c>
      <c r="W38" s="22">
        <f>W32+W33+W34+W35+W36+W37</f>
        <v>214</v>
      </c>
      <c r="X38" s="22">
        <f>X32+X33+X34+X35+X36+X37</f>
        <v>318</v>
      </c>
      <c r="Y38" s="22">
        <f t="shared" si="17"/>
        <v>532</v>
      </c>
      <c r="Z38" s="25">
        <f t="shared" si="18"/>
        <v>0.05686951900079724</v>
      </c>
      <c r="AA38" s="25">
        <f t="shared" si="19"/>
        <v>0.08287724784988272</v>
      </c>
      <c r="AB38" s="25">
        <f t="shared" si="20"/>
        <v>0.07</v>
      </c>
    </row>
    <row r="39" spans="1:28" s="7" customFormat="1" ht="28.5" customHeight="1">
      <c r="A39" s="49" t="s">
        <v>33</v>
      </c>
      <c r="B39" s="27">
        <f t="shared" si="23"/>
        <v>296</v>
      </c>
      <c r="C39" s="27">
        <f t="shared" si="23"/>
        <v>244</v>
      </c>
      <c r="D39" s="28">
        <f t="shared" si="13"/>
        <v>540</v>
      </c>
      <c r="E39" s="28">
        <v>45</v>
      </c>
      <c r="F39" s="28">
        <v>20</v>
      </c>
      <c r="G39" s="28">
        <f t="shared" si="14"/>
        <v>65</v>
      </c>
      <c r="H39" s="50">
        <f t="shared" si="1"/>
        <v>0.15202702702702703</v>
      </c>
      <c r="I39" s="50">
        <f t="shared" si="2"/>
        <v>0.08196721311475409</v>
      </c>
      <c r="J39" s="50">
        <f t="shared" si="3"/>
        <v>0.12037037037037036</v>
      </c>
      <c r="K39" s="28">
        <v>211</v>
      </c>
      <c r="L39" s="28">
        <v>181</v>
      </c>
      <c r="M39" s="28">
        <f t="shared" si="15"/>
        <v>392</v>
      </c>
      <c r="N39" s="50">
        <f t="shared" si="4"/>
        <v>0.7128378378378378</v>
      </c>
      <c r="O39" s="50">
        <f t="shared" si="5"/>
        <v>0.7418032786885246</v>
      </c>
      <c r="P39" s="50">
        <f t="shared" si="6"/>
        <v>0.725925925925926</v>
      </c>
      <c r="Q39" s="28">
        <v>40</v>
      </c>
      <c r="R39" s="28">
        <v>43</v>
      </c>
      <c r="S39" s="28">
        <f t="shared" si="16"/>
        <v>83</v>
      </c>
      <c r="T39" s="50">
        <f t="shared" si="7"/>
        <v>0.13513513513513514</v>
      </c>
      <c r="U39" s="50">
        <f t="shared" si="8"/>
        <v>0.1762295081967213</v>
      </c>
      <c r="V39" s="63">
        <f t="shared" si="9"/>
        <v>0.1537037037037037</v>
      </c>
      <c r="W39" s="40">
        <v>14</v>
      </c>
      <c r="X39" s="40">
        <v>21</v>
      </c>
      <c r="Y39" s="40">
        <f t="shared" si="17"/>
        <v>35</v>
      </c>
      <c r="Z39" s="43">
        <f t="shared" si="18"/>
        <v>0.0472972972972973</v>
      </c>
      <c r="AA39" s="43">
        <f t="shared" si="19"/>
        <v>0.0860655737704918</v>
      </c>
      <c r="AB39" s="43">
        <f t="shared" si="20"/>
        <v>0.06481481481481481</v>
      </c>
    </row>
    <row r="40" spans="1:28" s="7" customFormat="1" ht="28.5" customHeight="1">
      <c r="A40" s="14" t="s">
        <v>34</v>
      </c>
      <c r="B40" s="15">
        <f t="shared" si="23"/>
        <v>801</v>
      </c>
      <c r="C40" s="15">
        <f t="shared" si="23"/>
        <v>796</v>
      </c>
      <c r="D40" s="16">
        <f t="shared" si="13"/>
        <v>1597</v>
      </c>
      <c r="E40" s="16">
        <v>101</v>
      </c>
      <c r="F40" s="16">
        <v>98</v>
      </c>
      <c r="G40" s="16">
        <f t="shared" si="14"/>
        <v>199</v>
      </c>
      <c r="H40" s="17">
        <f t="shared" si="1"/>
        <v>0.12609238451935081</v>
      </c>
      <c r="I40" s="17">
        <f t="shared" si="2"/>
        <v>0.12311557788944724</v>
      </c>
      <c r="J40" s="17">
        <f t="shared" si="3"/>
        <v>0.12460864120225423</v>
      </c>
      <c r="K40" s="16">
        <v>531</v>
      </c>
      <c r="L40" s="16">
        <v>491</v>
      </c>
      <c r="M40" s="16">
        <f t="shared" si="15"/>
        <v>1022</v>
      </c>
      <c r="N40" s="17">
        <f t="shared" si="4"/>
        <v>0.6629213483146067</v>
      </c>
      <c r="O40" s="17">
        <f t="shared" si="5"/>
        <v>0.6168341708542714</v>
      </c>
      <c r="P40" s="17">
        <f t="shared" si="6"/>
        <v>0.6399499060738886</v>
      </c>
      <c r="Q40" s="16">
        <v>169</v>
      </c>
      <c r="R40" s="16">
        <v>207</v>
      </c>
      <c r="S40" s="16">
        <f t="shared" si="16"/>
        <v>376</v>
      </c>
      <c r="T40" s="17">
        <f t="shared" si="7"/>
        <v>0.21098626716604243</v>
      </c>
      <c r="U40" s="17">
        <f t="shared" si="8"/>
        <v>0.2600502512562814</v>
      </c>
      <c r="V40" s="56">
        <f t="shared" si="9"/>
        <v>0.23544145272385722</v>
      </c>
      <c r="W40" s="14">
        <v>73</v>
      </c>
      <c r="X40" s="14">
        <v>90</v>
      </c>
      <c r="Y40" s="14">
        <f t="shared" si="17"/>
        <v>163</v>
      </c>
      <c r="Z40" s="17">
        <f t="shared" si="18"/>
        <v>0.09113607990012484</v>
      </c>
      <c r="AA40" s="17">
        <f t="shared" si="19"/>
        <v>0.11306532663316583</v>
      </c>
      <c r="AB40" s="17">
        <f t="shared" si="20"/>
        <v>0.10206637445209768</v>
      </c>
    </row>
    <row r="41" spans="1:28" s="7" customFormat="1" ht="28.5" customHeight="1">
      <c r="A41" s="14" t="s">
        <v>35</v>
      </c>
      <c r="B41" s="15">
        <f t="shared" si="23"/>
        <v>0</v>
      </c>
      <c r="C41" s="15">
        <f t="shared" si="23"/>
        <v>0</v>
      </c>
      <c r="D41" s="16">
        <f t="shared" si="13"/>
        <v>0</v>
      </c>
      <c r="E41" s="16">
        <v>0</v>
      </c>
      <c r="F41" s="16">
        <v>0</v>
      </c>
      <c r="G41" s="16">
        <f t="shared" si="14"/>
        <v>0</v>
      </c>
      <c r="H41" s="39">
        <v>0</v>
      </c>
      <c r="I41" s="39">
        <v>0</v>
      </c>
      <c r="J41" s="39">
        <v>0</v>
      </c>
      <c r="K41" s="16">
        <v>0</v>
      </c>
      <c r="L41" s="16">
        <v>0</v>
      </c>
      <c r="M41" s="16">
        <f t="shared" si="15"/>
        <v>0</v>
      </c>
      <c r="N41" s="39">
        <v>0</v>
      </c>
      <c r="O41" s="39">
        <v>0</v>
      </c>
      <c r="P41" s="39">
        <v>0</v>
      </c>
      <c r="Q41" s="16">
        <v>0</v>
      </c>
      <c r="R41" s="16">
        <v>0</v>
      </c>
      <c r="S41" s="16">
        <f t="shared" si="16"/>
        <v>0</v>
      </c>
      <c r="T41" s="39">
        <v>0</v>
      </c>
      <c r="U41" s="39">
        <v>0</v>
      </c>
      <c r="V41" s="56">
        <v>0</v>
      </c>
      <c r="W41" s="14">
        <v>0</v>
      </c>
      <c r="X41" s="14">
        <v>0</v>
      </c>
      <c r="Y41" s="14">
        <f t="shared" si="17"/>
        <v>0</v>
      </c>
      <c r="Z41" s="17">
        <v>0</v>
      </c>
      <c r="AA41" s="17">
        <v>0</v>
      </c>
      <c r="AB41" s="17">
        <v>0</v>
      </c>
    </row>
    <row r="42" spans="1:28" s="7" customFormat="1" ht="28.5" customHeight="1">
      <c r="A42" s="14" t="s">
        <v>36</v>
      </c>
      <c r="B42" s="15">
        <f t="shared" si="23"/>
        <v>578</v>
      </c>
      <c r="C42" s="15">
        <f t="shared" si="23"/>
        <v>542</v>
      </c>
      <c r="D42" s="16">
        <f t="shared" si="13"/>
        <v>1120</v>
      </c>
      <c r="E42" s="16">
        <v>81</v>
      </c>
      <c r="F42" s="16">
        <v>60</v>
      </c>
      <c r="G42" s="16">
        <f t="shared" si="14"/>
        <v>141</v>
      </c>
      <c r="H42" s="17">
        <f aca="true" t="shared" si="27" ref="H42:H75">E42/B42</f>
        <v>0.14013840830449828</v>
      </c>
      <c r="I42" s="17">
        <f aca="true" t="shared" si="28" ref="I42:I73">F42/C42</f>
        <v>0.11070110701107011</v>
      </c>
      <c r="J42" s="17">
        <f aca="true" t="shared" si="29" ref="J42:J73">G42/D42</f>
        <v>0.12589285714285714</v>
      </c>
      <c r="K42" s="16">
        <v>340</v>
      </c>
      <c r="L42" s="16">
        <v>333</v>
      </c>
      <c r="M42" s="16">
        <f t="shared" si="15"/>
        <v>673</v>
      </c>
      <c r="N42" s="17">
        <f aca="true" t="shared" si="30" ref="N42:N73">K42/B42</f>
        <v>0.5882352941176471</v>
      </c>
      <c r="O42" s="17">
        <f aca="true" t="shared" si="31" ref="O42:O73">L42/C42</f>
        <v>0.6143911439114391</v>
      </c>
      <c r="P42" s="17">
        <f aca="true" t="shared" si="32" ref="P42:P73">M42/D42</f>
        <v>0.6008928571428571</v>
      </c>
      <c r="Q42" s="16">
        <v>157</v>
      </c>
      <c r="R42" s="16">
        <v>149</v>
      </c>
      <c r="S42" s="16">
        <f t="shared" si="16"/>
        <v>306</v>
      </c>
      <c r="T42" s="17">
        <f aca="true" t="shared" si="33" ref="T42:T73">Q42/B42</f>
        <v>0.27162629757785467</v>
      </c>
      <c r="U42" s="17">
        <f aca="true" t="shared" si="34" ref="U42:U73">R42/C42</f>
        <v>0.27490774907749077</v>
      </c>
      <c r="V42" s="56">
        <f aca="true" t="shared" si="35" ref="V42:V73">S42/D42</f>
        <v>0.2732142857142857</v>
      </c>
      <c r="W42" s="14">
        <v>37</v>
      </c>
      <c r="X42" s="14">
        <v>48</v>
      </c>
      <c r="Y42" s="14">
        <f t="shared" si="17"/>
        <v>85</v>
      </c>
      <c r="Z42" s="17">
        <f t="shared" si="18"/>
        <v>0.06401384083044982</v>
      </c>
      <c r="AA42" s="17">
        <f t="shared" si="19"/>
        <v>0.08856088560885608</v>
      </c>
      <c r="AB42" s="17">
        <f t="shared" si="20"/>
        <v>0.07589285714285714</v>
      </c>
    </row>
    <row r="43" spans="1:28" s="7" customFormat="1" ht="28.5" customHeight="1">
      <c r="A43" s="35" t="s">
        <v>37</v>
      </c>
      <c r="B43" s="36">
        <f t="shared" si="23"/>
        <v>38</v>
      </c>
      <c r="C43" s="36">
        <f t="shared" si="23"/>
        <v>15</v>
      </c>
      <c r="D43" s="37">
        <f t="shared" si="13"/>
        <v>53</v>
      </c>
      <c r="E43" s="37">
        <v>4</v>
      </c>
      <c r="F43" s="37">
        <v>1</v>
      </c>
      <c r="G43" s="37">
        <f t="shared" si="14"/>
        <v>5</v>
      </c>
      <c r="H43" s="38">
        <f t="shared" si="27"/>
        <v>0.10526315789473684</v>
      </c>
      <c r="I43" s="38">
        <f t="shared" si="28"/>
        <v>0.06666666666666667</v>
      </c>
      <c r="J43" s="38">
        <f t="shared" si="29"/>
        <v>0.09433962264150944</v>
      </c>
      <c r="K43" s="37">
        <v>29</v>
      </c>
      <c r="L43" s="37">
        <v>6</v>
      </c>
      <c r="M43" s="37">
        <f t="shared" si="15"/>
        <v>35</v>
      </c>
      <c r="N43" s="38">
        <f t="shared" si="30"/>
        <v>0.7631578947368421</v>
      </c>
      <c r="O43" s="38">
        <f t="shared" si="31"/>
        <v>0.4</v>
      </c>
      <c r="P43" s="38">
        <f t="shared" si="32"/>
        <v>0.660377358490566</v>
      </c>
      <c r="Q43" s="37">
        <v>5</v>
      </c>
      <c r="R43" s="37">
        <v>8</v>
      </c>
      <c r="S43" s="37">
        <f t="shared" si="16"/>
        <v>13</v>
      </c>
      <c r="T43" s="38">
        <f t="shared" si="33"/>
        <v>0.13157894736842105</v>
      </c>
      <c r="U43" s="38">
        <f t="shared" si="34"/>
        <v>0.5333333333333333</v>
      </c>
      <c r="V43" s="61">
        <f t="shared" si="35"/>
        <v>0.24528301886792453</v>
      </c>
      <c r="W43" s="35">
        <v>2</v>
      </c>
      <c r="X43" s="35">
        <v>4</v>
      </c>
      <c r="Y43" s="35">
        <f t="shared" si="17"/>
        <v>6</v>
      </c>
      <c r="Z43" s="38">
        <f t="shared" si="18"/>
        <v>0.05263157894736842</v>
      </c>
      <c r="AA43" s="38">
        <f t="shared" si="19"/>
        <v>0.26666666666666666</v>
      </c>
      <c r="AB43" s="38">
        <f t="shared" si="20"/>
        <v>0.11320754716981132</v>
      </c>
    </row>
    <row r="44" spans="1:28" s="7" customFormat="1" ht="28.5" customHeight="1">
      <c r="A44" s="22" t="s">
        <v>97</v>
      </c>
      <c r="B44" s="34">
        <f>B39+B40+B41+B42+B43</f>
        <v>1713</v>
      </c>
      <c r="C44" s="34">
        <f>C39+C40+C41+C42+C43</f>
        <v>1597</v>
      </c>
      <c r="D44" s="34">
        <f aca="true" t="shared" si="36" ref="D44:D81">B44+C44</f>
        <v>3310</v>
      </c>
      <c r="E44" s="34">
        <f>E39+E40+E41+E42+E43</f>
        <v>231</v>
      </c>
      <c r="F44" s="34">
        <f>F39+F40+F41+F42+F43</f>
        <v>179</v>
      </c>
      <c r="G44" s="34">
        <f t="shared" si="14"/>
        <v>410</v>
      </c>
      <c r="H44" s="25">
        <f t="shared" si="27"/>
        <v>0.13485113835376533</v>
      </c>
      <c r="I44" s="25">
        <f t="shared" si="28"/>
        <v>0.11208515967438948</v>
      </c>
      <c r="J44" s="25">
        <f t="shared" si="29"/>
        <v>0.12386706948640483</v>
      </c>
      <c r="K44" s="34">
        <f>K39+K40+K41+K42+K43</f>
        <v>1111</v>
      </c>
      <c r="L44" s="34">
        <f>L39+L40+L41+L42+L43</f>
        <v>1011</v>
      </c>
      <c r="M44" s="34">
        <f t="shared" si="15"/>
        <v>2122</v>
      </c>
      <c r="N44" s="25">
        <f t="shared" si="30"/>
        <v>0.6485697606538237</v>
      </c>
      <c r="O44" s="25">
        <f t="shared" si="31"/>
        <v>0.6330619912335629</v>
      </c>
      <c r="P44" s="25">
        <f t="shared" si="32"/>
        <v>0.6410876132930513</v>
      </c>
      <c r="Q44" s="34">
        <f>Q39+Q40+Q41+Q42+Q43</f>
        <v>371</v>
      </c>
      <c r="R44" s="34">
        <f>R39+R40+R41+R42+R43</f>
        <v>407</v>
      </c>
      <c r="S44" s="34">
        <f t="shared" si="16"/>
        <v>778</v>
      </c>
      <c r="T44" s="25">
        <f t="shared" si="33"/>
        <v>0.21657910099241098</v>
      </c>
      <c r="U44" s="25">
        <f t="shared" si="34"/>
        <v>0.2548528490920476</v>
      </c>
      <c r="V44" s="58">
        <f t="shared" si="35"/>
        <v>0.2350453172205438</v>
      </c>
      <c r="W44" s="22">
        <f>W39+W40+W41+W42+W43</f>
        <v>126</v>
      </c>
      <c r="X44" s="22">
        <f>X39+X40+X41+X42+X43</f>
        <v>163</v>
      </c>
      <c r="Y44" s="22">
        <f t="shared" si="17"/>
        <v>289</v>
      </c>
      <c r="Z44" s="25">
        <f t="shared" si="18"/>
        <v>0.07355516637478109</v>
      </c>
      <c r="AA44" s="25">
        <f t="shared" si="19"/>
        <v>0.10206637445209768</v>
      </c>
      <c r="AB44" s="25">
        <f t="shared" si="20"/>
        <v>0.08731117824773414</v>
      </c>
    </row>
    <row r="45" spans="1:28" s="7" customFormat="1" ht="28.5" customHeight="1">
      <c r="A45" s="40" t="s">
        <v>38</v>
      </c>
      <c r="B45" s="41">
        <f aca="true" t="shared" si="37" ref="B45:C50">E45+K45+Q45</f>
        <v>50</v>
      </c>
      <c r="C45" s="41">
        <f t="shared" si="37"/>
        <v>42</v>
      </c>
      <c r="D45" s="42">
        <f t="shared" si="36"/>
        <v>92</v>
      </c>
      <c r="E45" s="42">
        <v>10</v>
      </c>
      <c r="F45" s="42">
        <v>8</v>
      </c>
      <c r="G45" s="42">
        <f t="shared" si="14"/>
        <v>18</v>
      </c>
      <c r="H45" s="43">
        <f t="shared" si="27"/>
        <v>0.2</v>
      </c>
      <c r="I45" s="43">
        <f t="shared" si="28"/>
        <v>0.19047619047619047</v>
      </c>
      <c r="J45" s="43">
        <f t="shared" si="29"/>
        <v>0.1956521739130435</v>
      </c>
      <c r="K45" s="42">
        <v>33</v>
      </c>
      <c r="L45" s="42">
        <v>25</v>
      </c>
      <c r="M45" s="42">
        <f t="shared" si="15"/>
        <v>58</v>
      </c>
      <c r="N45" s="43">
        <f t="shared" si="30"/>
        <v>0.66</v>
      </c>
      <c r="O45" s="43">
        <f t="shared" si="31"/>
        <v>0.5952380952380952</v>
      </c>
      <c r="P45" s="43">
        <f t="shared" si="32"/>
        <v>0.6304347826086957</v>
      </c>
      <c r="Q45" s="42">
        <v>7</v>
      </c>
      <c r="R45" s="42">
        <v>9</v>
      </c>
      <c r="S45" s="42">
        <f t="shared" si="16"/>
        <v>16</v>
      </c>
      <c r="T45" s="43">
        <f t="shared" si="33"/>
        <v>0.14</v>
      </c>
      <c r="U45" s="43">
        <f t="shared" si="34"/>
        <v>0.21428571428571427</v>
      </c>
      <c r="V45" s="64">
        <f t="shared" si="35"/>
        <v>0.17391304347826086</v>
      </c>
      <c r="W45" s="40">
        <v>1</v>
      </c>
      <c r="X45" s="40">
        <v>3</v>
      </c>
      <c r="Y45" s="40">
        <f t="shared" si="17"/>
        <v>4</v>
      </c>
      <c r="Z45" s="43">
        <f t="shared" si="18"/>
        <v>0.02</v>
      </c>
      <c r="AA45" s="43">
        <f t="shared" si="19"/>
        <v>0.07142857142857142</v>
      </c>
      <c r="AB45" s="43">
        <f t="shared" si="20"/>
        <v>0.043478260869565216</v>
      </c>
    </row>
    <row r="46" spans="1:28" s="7" customFormat="1" ht="28.5" customHeight="1">
      <c r="A46" s="14" t="s">
        <v>39</v>
      </c>
      <c r="B46" s="15">
        <f t="shared" si="37"/>
        <v>898</v>
      </c>
      <c r="C46" s="15">
        <f t="shared" si="37"/>
        <v>817</v>
      </c>
      <c r="D46" s="16">
        <f t="shared" si="36"/>
        <v>1715</v>
      </c>
      <c r="E46" s="16">
        <v>220</v>
      </c>
      <c r="F46" s="16">
        <v>193</v>
      </c>
      <c r="G46" s="16">
        <f t="shared" si="14"/>
        <v>413</v>
      </c>
      <c r="H46" s="17">
        <f t="shared" si="27"/>
        <v>0.24498886414253898</v>
      </c>
      <c r="I46" s="17">
        <f t="shared" si="28"/>
        <v>0.23623011015911874</v>
      </c>
      <c r="J46" s="17">
        <f t="shared" si="29"/>
        <v>0.24081632653061225</v>
      </c>
      <c r="K46" s="16">
        <v>600</v>
      </c>
      <c r="L46" s="16">
        <v>542</v>
      </c>
      <c r="M46" s="16">
        <f t="shared" si="15"/>
        <v>1142</v>
      </c>
      <c r="N46" s="17">
        <f t="shared" si="30"/>
        <v>0.6681514476614699</v>
      </c>
      <c r="O46" s="17">
        <f t="shared" si="31"/>
        <v>0.6634026927784578</v>
      </c>
      <c r="P46" s="17">
        <f t="shared" si="32"/>
        <v>0.6658892128279883</v>
      </c>
      <c r="Q46" s="16">
        <v>78</v>
      </c>
      <c r="R46" s="16">
        <v>82</v>
      </c>
      <c r="S46" s="16">
        <f t="shared" si="16"/>
        <v>160</v>
      </c>
      <c r="T46" s="17">
        <f t="shared" si="33"/>
        <v>0.08685968819599109</v>
      </c>
      <c r="U46" s="17">
        <f t="shared" si="34"/>
        <v>0.1003671970624235</v>
      </c>
      <c r="V46" s="56">
        <f t="shared" si="35"/>
        <v>0.09329446064139942</v>
      </c>
      <c r="W46" s="14">
        <v>21</v>
      </c>
      <c r="X46" s="14">
        <v>37</v>
      </c>
      <c r="Y46" s="14">
        <f t="shared" si="17"/>
        <v>58</v>
      </c>
      <c r="Z46" s="17">
        <f t="shared" si="18"/>
        <v>0.02338530066815145</v>
      </c>
      <c r="AA46" s="17">
        <f t="shared" si="19"/>
        <v>0.04528763769889841</v>
      </c>
      <c r="AB46" s="17">
        <f t="shared" si="20"/>
        <v>0.03381924198250729</v>
      </c>
    </row>
    <row r="47" spans="1:28" s="7" customFormat="1" ht="28.5" customHeight="1">
      <c r="A47" s="14" t="s">
        <v>40</v>
      </c>
      <c r="B47" s="15">
        <f t="shared" si="37"/>
        <v>325</v>
      </c>
      <c r="C47" s="15">
        <f t="shared" si="37"/>
        <v>338</v>
      </c>
      <c r="D47" s="16">
        <f t="shared" si="36"/>
        <v>663</v>
      </c>
      <c r="E47" s="16">
        <v>32</v>
      </c>
      <c r="F47" s="16">
        <v>29</v>
      </c>
      <c r="G47" s="16">
        <f t="shared" si="14"/>
        <v>61</v>
      </c>
      <c r="H47" s="17">
        <f t="shared" si="27"/>
        <v>0.09846153846153846</v>
      </c>
      <c r="I47" s="17">
        <f t="shared" si="28"/>
        <v>0.08579881656804733</v>
      </c>
      <c r="J47" s="17">
        <f t="shared" si="29"/>
        <v>0.09200603318250378</v>
      </c>
      <c r="K47" s="16">
        <v>175</v>
      </c>
      <c r="L47" s="16">
        <v>192</v>
      </c>
      <c r="M47" s="16">
        <f t="shared" si="15"/>
        <v>367</v>
      </c>
      <c r="N47" s="17">
        <f t="shared" si="30"/>
        <v>0.5384615384615384</v>
      </c>
      <c r="O47" s="17">
        <f t="shared" si="31"/>
        <v>0.5680473372781065</v>
      </c>
      <c r="P47" s="17">
        <f t="shared" si="32"/>
        <v>0.5535444947209653</v>
      </c>
      <c r="Q47" s="16">
        <v>118</v>
      </c>
      <c r="R47" s="16">
        <v>117</v>
      </c>
      <c r="S47" s="16">
        <f t="shared" si="16"/>
        <v>235</v>
      </c>
      <c r="T47" s="17">
        <f t="shared" si="33"/>
        <v>0.3630769230769231</v>
      </c>
      <c r="U47" s="17">
        <f t="shared" si="34"/>
        <v>0.34615384615384615</v>
      </c>
      <c r="V47" s="56">
        <f t="shared" si="35"/>
        <v>0.35444947209653094</v>
      </c>
      <c r="W47" s="14">
        <v>25</v>
      </c>
      <c r="X47" s="14">
        <v>30</v>
      </c>
      <c r="Y47" s="14">
        <f t="shared" si="17"/>
        <v>55</v>
      </c>
      <c r="Z47" s="17">
        <f t="shared" si="18"/>
        <v>0.07692307692307693</v>
      </c>
      <c r="AA47" s="17">
        <f t="shared" si="19"/>
        <v>0.08875739644970414</v>
      </c>
      <c r="AB47" s="17">
        <f t="shared" si="20"/>
        <v>0.08295625942684766</v>
      </c>
    </row>
    <row r="48" spans="1:28" s="7" customFormat="1" ht="28.5" customHeight="1">
      <c r="A48" s="14" t="s">
        <v>41</v>
      </c>
      <c r="B48" s="15">
        <f t="shared" si="37"/>
        <v>107</v>
      </c>
      <c r="C48" s="15">
        <f t="shared" si="37"/>
        <v>101</v>
      </c>
      <c r="D48" s="16">
        <f t="shared" si="36"/>
        <v>208</v>
      </c>
      <c r="E48" s="16">
        <v>19</v>
      </c>
      <c r="F48" s="16">
        <v>18</v>
      </c>
      <c r="G48" s="16">
        <f t="shared" si="14"/>
        <v>37</v>
      </c>
      <c r="H48" s="17">
        <f t="shared" si="27"/>
        <v>0.17757009345794392</v>
      </c>
      <c r="I48" s="17">
        <f t="shared" si="28"/>
        <v>0.1782178217821782</v>
      </c>
      <c r="J48" s="17">
        <f t="shared" si="29"/>
        <v>0.1778846153846154</v>
      </c>
      <c r="K48" s="16">
        <v>67</v>
      </c>
      <c r="L48" s="16">
        <v>54</v>
      </c>
      <c r="M48" s="16">
        <f t="shared" si="15"/>
        <v>121</v>
      </c>
      <c r="N48" s="17">
        <f t="shared" si="30"/>
        <v>0.6261682242990654</v>
      </c>
      <c r="O48" s="17">
        <f t="shared" si="31"/>
        <v>0.5346534653465347</v>
      </c>
      <c r="P48" s="17">
        <f t="shared" si="32"/>
        <v>0.5817307692307693</v>
      </c>
      <c r="Q48" s="16">
        <v>21</v>
      </c>
      <c r="R48" s="16">
        <v>29</v>
      </c>
      <c r="S48" s="16">
        <f t="shared" si="16"/>
        <v>50</v>
      </c>
      <c r="T48" s="17">
        <f t="shared" si="33"/>
        <v>0.19626168224299065</v>
      </c>
      <c r="U48" s="17">
        <f t="shared" si="34"/>
        <v>0.2871287128712871</v>
      </c>
      <c r="V48" s="56">
        <f t="shared" si="35"/>
        <v>0.2403846153846154</v>
      </c>
      <c r="W48" s="14">
        <v>12</v>
      </c>
      <c r="X48" s="14">
        <v>14</v>
      </c>
      <c r="Y48" s="14">
        <f t="shared" si="17"/>
        <v>26</v>
      </c>
      <c r="Z48" s="17">
        <f t="shared" si="18"/>
        <v>0.11214953271028037</v>
      </c>
      <c r="AA48" s="17">
        <f t="shared" si="19"/>
        <v>0.13861386138613863</v>
      </c>
      <c r="AB48" s="17">
        <f t="shared" si="20"/>
        <v>0.125</v>
      </c>
    </row>
    <row r="49" spans="1:28" s="7" customFormat="1" ht="28.5" customHeight="1">
      <c r="A49" s="14" t="s">
        <v>42</v>
      </c>
      <c r="B49" s="15">
        <f t="shared" si="37"/>
        <v>173</v>
      </c>
      <c r="C49" s="15">
        <f t="shared" si="37"/>
        <v>179</v>
      </c>
      <c r="D49" s="16">
        <f t="shared" si="36"/>
        <v>352</v>
      </c>
      <c r="E49" s="16">
        <v>23</v>
      </c>
      <c r="F49" s="16">
        <v>27</v>
      </c>
      <c r="G49" s="16">
        <f t="shared" si="14"/>
        <v>50</v>
      </c>
      <c r="H49" s="17">
        <f t="shared" si="27"/>
        <v>0.1329479768786127</v>
      </c>
      <c r="I49" s="17">
        <f t="shared" si="28"/>
        <v>0.15083798882681565</v>
      </c>
      <c r="J49" s="17">
        <f t="shared" si="29"/>
        <v>0.14204545454545456</v>
      </c>
      <c r="K49" s="16">
        <v>113</v>
      </c>
      <c r="L49" s="16">
        <v>106</v>
      </c>
      <c r="M49" s="16">
        <f t="shared" si="15"/>
        <v>219</v>
      </c>
      <c r="N49" s="17">
        <f t="shared" si="30"/>
        <v>0.653179190751445</v>
      </c>
      <c r="O49" s="17">
        <f t="shared" si="31"/>
        <v>0.5921787709497207</v>
      </c>
      <c r="P49" s="17">
        <f t="shared" si="32"/>
        <v>0.6221590909090909</v>
      </c>
      <c r="Q49" s="16">
        <v>37</v>
      </c>
      <c r="R49" s="16">
        <v>46</v>
      </c>
      <c r="S49" s="16">
        <f t="shared" si="16"/>
        <v>83</v>
      </c>
      <c r="T49" s="17">
        <f t="shared" si="33"/>
        <v>0.2138728323699422</v>
      </c>
      <c r="U49" s="17">
        <f t="shared" si="34"/>
        <v>0.2569832402234637</v>
      </c>
      <c r="V49" s="56">
        <f t="shared" si="35"/>
        <v>0.23579545454545456</v>
      </c>
      <c r="W49" s="14">
        <v>13</v>
      </c>
      <c r="X49" s="14">
        <v>20</v>
      </c>
      <c r="Y49" s="14">
        <f t="shared" si="17"/>
        <v>33</v>
      </c>
      <c r="Z49" s="17">
        <f t="shared" si="18"/>
        <v>0.07514450867052024</v>
      </c>
      <c r="AA49" s="17">
        <f t="shared" si="19"/>
        <v>0.11173184357541899</v>
      </c>
      <c r="AB49" s="17">
        <f t="shared" si="20"/>
        <v>0.09375</v>
      </c>
    </row>
    <row r="50" spans="1:28" s="7" customFormat="1" ht="28.5" customHeight="1">
      <c r="A50" s="35" t="s">
        <v>43</v>
      </c>
      <c r="B50" s="36">
        <f t="shared" si="37"/>
        <v>171</v>
      </c>
      <c r="C50" s="36">
        <f t="shared" si="37"/>
        <v>153</v>
      </c>
      <c r="D50" s="37">
        <f t="shared" si="36"/>
        <v>324</v>
      </c>
      <c r="E50" s="37">
        <v>26</v>
      </c>
      <c r="F50" s="37">
        <v>30</v>
      </c>
      <c r="G50" s="37">
        <f t="shared" si="14"/>
        <v>56</v>
      </c>
      <c r="H50" s="38">
        <f t="shared" si="27"/>
        <v>0.15204678362573099</v>
      </c>
      <c r="I50" s="38">
        <f t="shared" si="28"/>
        <v>0.19607843137254902</v>
      </c>
      <c r="J50" s="38">
        <f t="shared" si="29"/>
        <v>0.1728395061728395</v>
      </c>
      <c r="K50" s="37">
        <v>122</v>
      </c>
      <c r="L50" s="37">
        <v>98</v>
      </c>
      <c r="M50" s="37">
        <f t="shared" si="15"/>
        <v>220</v>
      </c>
      <c r="N50" s="38">
        <f t="shared" si="30"/>
        <v>0.7134502923976608</v>
      </c>
      <c r="O50" s="38">
        <f t="shared" si="31"/>
        <v>0.6405228758169934</v>
      </c>
      <c r="P50" s="38">
        <f t="shared" si="32"/>
        <v>0.6790123456790124</v>
      </c>
      <c r="Q50" s="37">
        <v>23</v>
      </c>
      <c r="R50" s="37">
        <v>25</v>
      </c>
      <c r="S50" s="37">
        <f t="shared" si="16"/>
        <v>48</v>
      </c>
      <c r="T50" s="38">
        <f t="shared" si="33"/>
        <v>0.13450292397660818</v>
      </c>
      <c r="U50" s="38">
        <f t="shared" si="34"/>
        <v>0.16339869281045752</v>
      </c>
      <c r="V50" s="61">
        <f t="shared" si="35"/>
        <v>0.14814814814814814</v>
      </c>
      <c r="W50" s="35">
        <v>6</v>
      </c>
      <c r="X50" s="35">
        <v>14</v>
      </c>
      <c r="Y50" s="35">
        <f t="shared" si="17"/>
        <v>20</v>
      </c>
      <c r="Z50" s="38">
        <f t="shared" si="18"/>
        <v>0.03508771929824561</v>
      </c>
      <c r="AA50" s="38">
        <f t="shared" si="19"/>
        <v>0.0915032679738562</v>
      </c>
      <c r="AB50" s="38">
        <f t="shared" si="20"/>
        <v>0.06172839506172839</v>
      </c>
    </row>
    <row r="51" spans="1:28" s="7" customFormat="1" ht="28.5" customHeight="1">
      <c r="A51" s="22" t="s">
        <v>101</v>
      </c>
      <c r="B51" s="34">
        <f>B45+B46+B47+B48+B49+B50</f>
        <v>1724</v>
      </c>
      <c r="C51" s="34">
        <f>C45+C46+C47+C48+C49+C50</f>
        <v>1630</v>
      </c>
      <c r="D51" s="34">
        <f t="shared" si="36"/>
        <v>3354</v>
      </c>
      <c r="E51" s="34">
        <f>E45+E46+E47+E48+E49+E50</f>
        <v>330</v>
      </c>
      <c r="F51" s="34">
        <f>F45+F46+F47+F48+F49+F50</f>
        <v>305</v>
      </c>
      <c r="G51" s="34">
        <f t="shared" si="14"/>
        <v>635</v>
      </c>
      <c r="H51" s="25">
        <f t="shared" si="27"/>
        <v>0.191415313225058</v>
      </c>
      <c r="I51" s="25">
        <f t="shared" si="28"/>
        <v>0.18711656441717792</v>
      </c>
      <c r="J51" s="25">
        <f t="shared" si="29"/>
        <v>0.18932617769827073</v>
      </c>
      <c r="K51" s="34">
        <f>K45+K46+K47+K48+K49+K50</f>
        <v>1110</v>
      </c>
      <c r="L51" s="34">
        <f>L45+L46+L47+L48+L49+L50</f>
        <v>1017</v>
      </c>
      <c r="M51" s="34">
        <f t="shared" si="15"/>
        <v>2127</v>
      </c>
      <c r="N51" s="25">
        <f t="shared" si="30"/>
        <v>0.6438515081206496</v>
      </c>
      <c r="O51" s="25">
        <f t="shared" si="31"/>
        <v>0.6239263803680981</v>
      </c>
      <c r="P51" s="25">
        <f t="shared" si="32"/>
        <v>0.6341681574239714</v>
      </c>
      <c r="Q51" s="34">
        <f>Q45+Q46+Q47+Q48+Q49+Q50</f>
        <v>284</v>
      </c>
      <c r="R51" s="34">
        <f>R45+R46+R47+R48+R49+R50</f>
        <v>308</v>
      </c>
      <c r="S51" s="34">
        <f t="shared" si="16"/>
        <v>592</v>
      </c>
      <c r="T51" s="25">
        <f t="shared" si="33"/>
        <v>0.16473317865429235</v>
      </c>
      <c r="U51" s="25">
        <f t="shared" si="34"/>
        <v>0.18895705521472392</v>
      </c>
      <c r="V51" s="58">
        <f t="shared" si="35"/>
        <v>0.1765056648777579</v>
      </c>
      <c r="W51" s="22">
        <f>W45+W46+W47+W48+W49+W50</f>
        <v>78</v>
      </c>
      <c r="X51" s="22">
        <f>X45+X46+X47+X48+X49+X50</f>
        <v>118</v>
      </c>
      <c r="Y51" s="22">
        <f t="shared" si="17"/>
        <v>196</v>
      </c>
      <c r="Z51" s="25">
        <f t="shared" si="18"/>
        <v>0.04524361948955916</v>
      </c>
      <c r="AA51" s="25">
        <f t="shared" si="19"/>
        <v>0.07239263803680981</v>
      </c>
      <c r="AB51" s="25">
        <f t="shared" si="20"/>
        <v>0.05843768634466309</v>
      </c>
    </row>
    <row r="52" spans="1:28" s="7" customFormat="1" ht="28.5" customHeight="1">
      <c r="A52" s="26" t="s">
        <v>44</v>
      </c>
      <c r="B52" s="27">
        <f aca="true" t="shared" si="38" ref="B52:C58">E52+K52+Q52</f>
        <v>140</v>
      </c>
      <c r="C52" s="27">
        <f t="shared" si="38"/>
        <v>159</v>
      </c>
      <c r="D52" s="28">
        <f t="shared" si="36"/>
        <v>299</v>
      </c>
      <c r="E52" s="29">
        <v>26</v>
      </c>
      <c r="F52" s="29">
        <v>29</v>
      </c>
      <c r="G52" s="28">
        <f t="shared" si="14"/>
        <v>55</v>
      </c>
      <c r="H52" s="30">
        <f t="shared" si="27"/>
        <v>0.18571428571428572</v>
      </c>
      <c r="I52" s="30">
        <f t="shared" si="28"/>
        <v>0.18238993710691823</v>
      </c>
      <c r="J52" s="30">
        <f t="shared" si="29"/>
        <v>0.18394648829431437</v>
      </c>
      <c r="K52" s="29">
        <v>98</v>
      </c>
      <c r="L52" s="29">
        <v>118</v>
      </c>
      <c r="M52" s="28">
        <f t="shared" si="15"/>
        <v>216</v>
      </c>
      <c r="N52" s="30">
        <f t="shared" si="30"/>
        <v>0.7</v>
      </c>
      <c r="O52" s="30">
        <f t="shared" si="31"/>
        <v>0.7421383647798742</v>
      </c>
      <c r="P52" s="30">
        <f t="shared" si="32"/>
        <v>0.7224080267558528</v>
      </c>
      <c r="Q52" s="29">
        <v>16</v>
      </c>
      <c r="R52" s="29">
        <v>12</v>
      </c>
      <c r="S52" s="28">
        <f t="shared" si="16"/>
        <v>28</v>
      </c>
      <c r="T52" s="30">
        <f t="shared" si="33"/>
        <v>0.11428571428571428</v>
      </c>
      <c r="U52" s="30">
        <f t="shared" si="34"/>
        <v>0.07547169811320754</v>
      </c>
      <c r="V52" s="59">
        <f t="shared" si="35"/>
        <v>0.09364548494983277</v>
      </c>
      <c r="W52" s="40">
        <v>1</v>
      </c>
      <c r="X52" s="40">
        <v>4</v>
      </c>
      <c r="Y52" s="40">
        <f t="shared" si="17"/>
        <v>5</v>
      </c>
      <c r="Z52" s="43">
        <f t="shared" si="18"/>
        <v>0.007142857142857143</v>
      </c>
      <c r="AA52" s="43">
        <f t="shared" si="19"/>
        <v>0.025157232704402517</v>
      </c>
      <c r="AB52" s="43">
        <f t="shared" si="20"/>
        <v>0.016722408026755852</v>
      </c>
    </row>
    <row r="53" spans="1:28" s="7" customFormat="1" ht="28.5" customHeight="1">
      <c r="A53" s="14" t="s">
        <v>45</v>
      </c>
      <c r="B53" s="15">
        <f t="shared" si="38"/>
        <v>999</v>
      </c>
      <c r="C53" s="15">
        <f t="shared" si="38"/>
        <v>964</v>
      </c>
      <c r="D53" s="16">
        <f t="shared" si="36"/>
        <v>1963</v>
      </c>
      <c r="E53" s="16">
        <v>165</v>
      </c>
      <c r="F53" s="16">
        <v>165</v>
      </c>
      <c r="G53" s="16">
        <f t="shared" si="14"/>
        <v>330</v>
      </c>
      <c r="H53" s="17">
        <f t="shared" si="27"/>
        <v>0.16516516516516516</v>
      </c>
      <c r="I53" s="17">
        <f t="shared" si="28"/>
        <v>0.17116182572614108</v>
      </c>
      <c r="J53" s="17">
        <f t="shared" si="29"/>
        <v>0.16811003565970453</v>
      </c>
      <c r="K53" s="16">
        <v>620</v>
      </c>
      <c r="L53" s="16">
        <v>564</v>
      </c>
      <c r="M53" s="16">
        <f t="shared" si="15"/>
        <v>1184</v>
      </c>
      <c r="N53" s="17">
        <f t="shared" si="30"/>
        <v>0.6206206206206206</v>
      </c>
      <c r="O53" s="17">
        <f t="shared" si="31"/>
        <v>0.5850622406639004</v>
      </c>
      <c r="P53" s="17">
        <f t="shared" si="32"/>
        <v>0.6031584309730005</v>
      </c>
      <c r="Q53" s="16">
        <v>214</v>
      </c>
      <c r="R53" s="16">
        <v>235</v>
      </c>
      <c r="S53" s="16">
        <f t="shared" si="16"/>
        <v>449</v>
      </c>
      <c r="T53" s="17">
        <f t="shared" si="33"/>
        <v>0.21421421421421422</v>
      </c>
      <c r="U53" s="17">
        <f t="shared" si="34"/>
        <v>0.2437759336099585</v>
      </c>
      <c r="V53" s="56">
        <f t="shared" si="35"/>
        <v>0.22873153336729496</v>
      </c>
      <c r="W53" s="14">
        <v>83</v>
      </c>
      <c r="X53" s="14">
        <v>93</v>
      </c>
      <c r="Y53" s="14">
        <f t="shared" si="17"/>
        <v>176</v>
      </c>
      <c r="Z53" s="17">
        <f t="shared" si="18"/>
        <v>0.08308308308308308</v>
      </c>
      <c r="AA53" s="17">
        <f t="shared" si="19"/>
        <v>0.09647302904564316</v>
      </c>
      <c r="AB53" s="17">
        <f t="shared" si="20"/>
        <v>0.08965868568517575</v>
      </c>
    </row>
    <row r="54" spans="1:28" s="7" customFormat="1" ht="28.5" customHeight="1">
      <c r="A54" s="14" t="s">
        <v>46</v>
      </c>
      <c r="B54" s="15">
        <f t="shared" si="38"/>
        <v>1357</v>
      </c>
      <c r="C54" s="15">
        <f t="shared" si="38"/>
        <v>1290</v>
      </c>
      <c r="D54" s="16">
        <f t="shared" si="36"/>
        <v>2647</v>
      </c>
      <c r="E54" s="16">
        <v>195</v>
      </c>
      <c r="F54" s="16">
        <v>200</v>
      </c>
      <c r="G54" s="16">
        <f t="shared" si="14"/>
        <v>395</v>
      </c>
      <c r="H54" s="17">
        <f t="shared" si="27"/>
        <v>0.14369933677229182</v>
      </c>
      <c r="I54" s="17">
        <f t="shared" si="28"/>
        <v>0.15503875968992248</v>
      </c>
      <c r="J54" s="17">
        <f t="shared" si="29"/>
        <v>0.14922553834529656</v>
      </c>
      <c r="K54" s="16">
        <v>984</v>
      </c>
      <c r="L54" s="16">
        <v>893</v>
      </c>
      <c r="M54" s="16">
        <f t="shared" si="15"/>
        <v>1877</v>
      </c>
      <c r="N54" s="17">
        <f t="shared" si="30"/>
        <v>0.7251289609432572</v>
      </c>
      <c r="O54" s="17">
        <f t="shared" si="31"/>
        <v>0.6922480620155039</v>
      </c>
      <c r="P54" s="17">
        <f t="shared" si="32"/>
        <v>0.7091046467699282</v>
      </c>
      <c r="Q54" s="16">
        <v>178</v>
      </c>
      <c r="R54" s="16">
        <v>197</v>
      </c>
      <c r="S54" s="16">
        <f t="shared" si="16"/>
        <v>375</v>
      </c>
      <c r="T54" s="17">
        <f t="shared" si="33"/>
        <v>0.131171702284451</v>
      </c>
      <c r="U54" s="17">
        <f t="shared" si="34"/>
        <v>0.15271317829457365</v>
      </c>
      <c r="V54" s="56">
        <f t="shared" si="35"/>
        <v>0.14166981488477523</v>
      </c>
      <c r="W54" s="14">
        <v>59</v>
      </c>
      <c r="X54" s="14">
        <v>77</v>
      </c>
      <c r="Y54" s="14">
        <f t="shared" si="17"/>
        <v>136</v>
      </c>
      <c r="Z54" s="17">
        <f t="shared" si="18"/>
        <v>0.043478260869565216</v>
      </c>
      <c r="AA54" s="17">
        <f t="shared" si="19"/>
        <v>0.059689922480620154</v>
      </c>
      <c r="AB54" s="17">
        <f t="shared" si="20"/>
        <v>0.05137891953154514</v>
      </c>
    </row>
    <row r="55" spans="1:28" s="7" customFormat="1" ht="28.5" customHeight="1">
      <c r="A55" s="14" t="s">
        <v>47</v>
      </c>
      <c r="B55" s="15">
        <f t="shared" si="38"/>
        <v>577</v>
      </c>
      <c r="C55" s="15">
        <f t="shared" si="38"/>
        <v>517</v>
      </c>
      <c r="D55" s="16">
        <f t="shared" si="36"/>
        <v>1094</v>
      </c>
      <c r="E55" s="16">
        <v>64</v>
      </c>
      <c r="F55" s="16">
        <v>61</v>
      </c>
      <c r="G55" s="16">
        <f t="shared" si="14"/>
        <v>125</v>
      </c>
      <c r="H55" s="17">
        <f t="shared" si="27"/>
        <v>0.11091854419410745</v>
      </c>
      <c r="I55" s="17">
        <f t="shared" si="28"/>
        <v>0.11798839458413926</v>
      </c>
      <c r="J55" s="17">
        <f t="shared" si="29"/>
        <v>0.11425959780621572</v>
      </c>
      <c r="K55" s="16">
        <v>400</v>
      </c>
      <c r="L55" s="16">
        <v>338</v>
      </c>
      <c r="M55" s="16">
        <f t="shared" si="15"/>
        <v>738</v>
      </c>
      <c r="N55" s="17">
        <f t="shared" si="30"/>
        <v>0.6932409012131716</v>
      </c>
      <c r="O55" s="17">
        <f t="shared" si="31"/>
        <v>0.6537717601547389</v>
      </c>
      <c r="P55" s="17">
        <f t="shared" si="32"/>
        <v>0.6745886654478976</v>
      </c>
      <c r="Q55" s="16">
        <v>113</v>
      </c>
      <c r="R55" s="16">
        <v>118</v>
      </c>
      <c r="S55" s="16">
        <f t="shared" si="16"/>
        <v>231</v>
      </c>
      <c r="T55" s="17">
        <f t="shared" si="33"/>
        <v>0.19584055459272098</v>
      </c>
      <c r="U55" s="17">
        <f t="shared" si="34"/>
        <v>0.22823984526112184</v>
      </c>
      <c r="V55" s="56">
        <f t="shared" si="35"/>
        <v>0.21115173674588666</v>
      </c>
      <c r="W55" s="14">
        <v>40</v>
      </c>
      <c r="X55" s="14">
        <v>47</v>
      </c>
      <c r="Y55" s="14">
        <f t="shared" si="17"/>
        <v>87</v>
      </c>
      <c r="Z55" s="17">
        <f t="shared" si="18"/>
        <v>0.06932409012131716</v>
      </c>
      <c r="AA55" s="17">
        <f t="shared" si="19"/>
        <v>0.09090909090909091</v>
      </c>
      <c r="AB55" s="17">
        <f t="shared" si="20"/>
        <v>0.07952468007312614</v>
      </c>
    </row>
    <row r="56" spans="1:28" s="7" customFormat="1" ht="28.5" customHeight="1">
      <c r="A56" s="14" t="s">
        <v>48</v>
      </c>
      <c r="B56" s="15">
        <f t="shared" si="38"/>
        <v>1191</v>
      </c>
      <c r="C56" s="15">
        <f t="shared" si="38"/>
        <v>1201</v>
      </c>
      <c r="D56" s="16">
        <f t="shared" si="36"/>
        <v>2392</v>
      </c>
      <c r="E56" s="16">
        <v>186</v>
      </c>
      <c r="F56" s="16">
        <v>161</v>
      </c>
      <c r="G56" s="16">
        <f t="shared" si="14"/>
        <v>347</v>
      </c>
      <c r="H56" s="17">
        <f t="shared" si="27"/>
        <v>0.1561712846347607</v>
      </c>
      <c r="I56" s="17">
        <f t="shared" si="28"/>
        <v>0.1340549542048293</v>
      </c>
      <c r="J56" s="17">
        <f t="shared" si="29"/>
        <v>0.145066889632107</v>
      </c>
      <c r="K56" s="16">
        <v>735</v>
      </c>
      <c r="L56" s="16">
        <v>686</v>
      </c>
      <c r="M56" s="16">
        <f t="shared" si="15"/>
        <v>1421</v>
      </c>
      <c r="N56" s="17">
        <f t="shared" si="30"/>
        <v>0.6171284634760705</v>
      </c>
      <c r="O56" s="17">
        <f t="shared" si="31"/>
        <v>0.5711906744379683</v>
      </c>
      <c r="P56" s="17">
        <f t="shared" si="32"/>
        <v>0.5940635451505016</v>
      </c>
      <c r="Q56" s="16">
        <v>270</v>
      </c>
      <c r="R56" s="16">
        <v>354</v>
      </c>
      <c r="S56" s="16">
        <f t="shared" si="16"/>
        <v>624</v>
      </c>
      <c r="T56" s="17">
        <f t="shared" si="33"/>
        <v>0.22670025188916876</v>
      </c>
      <c r="U56" s="17">
        <f t="shared" si="34"/>
        <v>0.29475437135720234</v>
      </c>
      <c r="V56" s="56">
        <f t="shared" si="35"/>
        <v>0.2608695652173913</v>
      </c>
      <c r="W56" s="14">
        <v>122</v>
      </c>
      <c r="X56" s="14">
        <v>171</v>
      </c>
      <c r="Y56" s="14">
        <f t="shared" si="17"/>
        <v>293</v>
      </c>
      <c r="Z56" s="17">
        <f t="shared" si="18"/>
        <v>0.10243492863140219</v>
      </c>
      <c r="AA56" s="17">
        <f t="shared" si="19"/>
        <v>0.14238134887593673</v>
      </c>
      <c r="AB56" s="17">
        <f t="shared" si="20"/>
        <v>0.12249163879598662</v>
      </c>
    </row>
    <row r="57" spans="1:28" s="7" customFormat="1" ht="28.5" customHeight="1">
      <c r="A57" s="14" t="s">
        <v>49</v>
      </c>
      <c r="B57" s="15">
        <f t="shared" si="38"/>
        <v>1318</v>
      </c>
      <c r="C57" s="15">
        <f t="shared" si="38"/>
        <v>1312</v>
      </c>
      <c r="D57" s="16">
        <f t="shared" si="36"/>
        <v>2630</v>
      </c>
      <c r="E57" s="16">
        <v>154</v>
      </c>
      <c r="F57" s="16">
        <v>127</v>
      </c>
      <c r="G57" s="16">
        <f t="shared" si="14"/>
        <v>281</v>
      </c>
      <c r="H57" s="17">
        <f t="shared" si="27"/>
        <v>0.11684370257966616</v>
      </c>
      <c r="I57" s="17">
        <f t="shared" si="28"/>
        <v>0.09679878048780488</v>
      </c>
      <c r="J57" s="17">
        <f t="shared" si="29"/>
        <v>0.10684410646387833</v>
      </c>
      <c r="K57" s="16">
        <v>644</v>
      </c>
      <c r="L57" s="16">
        <v>638</v>
      </c>
      <c r="M57" s="16">
        <f t="shared" si="15"/>
        <v>1282</v>
      </c>
      <c r="N57" s="17">
        <f t="shared" si="30"/>
        <v>0.48861911987860396</v>
      </c>
      <c r="O57" s="17">
        <f t="shared" si="31"/>
        <v>0.48628048780487804</v>
      </c>
      <c r="P57" s="17">
        <f t="shared" si="32"/>
        <v>0.4874524714828897</v>
      </c>
      <c r="Q57" s="16">
        <v>520</v>
      </c>
      <c r="R57" s="16">
        <v>547</v>
      </c>
      <c r="S57" s="16">
        <f t="shared" si="16"/>
        <v>1067</v>
      </c>
      <c r="T57" s="17">
        <f t="shared" si="33"/>
        <v>0.3945371775417299</v>
      </c>
      <c r="U57" s="17">
        <f t="shared" si="34"/>
        <v>0.4169207317073171</v>
      </c>
      <c r="V57" s="56">
        <f t="shared" si="35"/>
        <v>0.40570342205323195</v>
      </c>
      <c r="W57" s="14">
        <v>219</v>
      </c>
      <c r="X57" s="14">
        <v>206</v>
      </c>
      <c r="Y57" s="14">
        <f t="shared" si="17"/>
        <v>425</v>
      </c>
      <c r="Z57" s="17">
        <f t="shared" si="18"/>
        <v>0.1661608497723824</v>
      </c>
      <c r="AA57" s="17">
        <f t="shared" si="19"/>
        <v>0.15701219512195122</v>
      </c>
      <c r="AB57" s="17">
        <f t="shared" si="20"/>
        <v>0.16159695817490494</v>
      </c>
    </row>
    <row r="58" spans="1:28" s="7" customFormat="1" ht="28.5" customHeight="1">
      <c r="A58" s="18" t="s">
        <v>50</v>
      </c>
      <c r="B58" s="19">
        <f t="shared" si="38"/>
        <v>1074</v>
      </c>
      <c r="C58" s="19">
        <f t="shared" si="38"/>
        <v>1046</v>
      </c>
      <c r="D58" s="20">
        <f t="shared" si="36"/>
        <v>2120</v>
      </c>
      <c r="E58" s="20">
        <v>124</v>
      </c>
      <c r="F58" s="20">
        <v>108</v>
      </c>
      <c r="G58" s="20">
        <f t="shared" si="14"/>
        <v>232</v>
      </c>
      <c r="H58" s="21">
        <f t="shared" si="27"/>
        <v>0.1154562383612663</v>
      </c>
      <c r="I58" s="21">
        <f t="shared" si="28"/>
        <v>0.10325047801147227</v>
      </c>
      <c r="J58" s="21">
        <f t="shared" si="29"/>
        <v>0.10943396226415095</v>
      </c>
      <c r="K58" s="20">
        <v>647</v>
      </c>
      <c r="L58" s="20">
        <v>610</v>
      </c>
      <c r="M58" s="20">
        <f t="shared" si="15"/>
        <v>1257</v>
      </c>
      <c r="N58" s="21">
        <f t="shared" si="30"/>
        <v>0.6024208566108007</v>
      </c>
      <c r="O58" s="21">
        <f t="shared" si="31"/>
        <v>0.5831739961759083</v>
      </c>
      <c r="P58" s="21">
        <f t="shared" si="32"/>
        <v>0.5929245283018868</v>
      </c>
      <c r="Q58" s="20">
        <v>303</v>
      </c>
      <c r="R58" s="20">
        <v>328</v>
      </c>
      <c r="S58" s="20">
        <f t="shared" si="16"/>
        <v>631</v>
      </c>
      <c r="T58" s="21">
        <f t="shared" si="33"/>
        <v>0.28212290502793297</v>
      </c>
      <c r="U58" s="21">
        <f t="shared" si="34"/>
        <v>0.3135755258126195</v>
      </c>
      <c r="V58" s="57">
        <f t="shared" si="35"/>
        <v>0.2976415094339623</v>
      </c>
      <c r="W58" s="35">
        <v>116</v>
      </c>
      <c r="X58" s="35">
        <v>128</v>
      </c>
      <c r="Y58" s="35">
        <f t="shared" si="17"/>
        <v>244</v>
      </c>
      <c r="Z58" s="38">
        <f t="shared" si="18"/>
        <v>0.10800744878957169</v>
      </c>
      <c r="AA58" s="38">
        <f t="shared" si="19"/>
        <v>0.12237093690248566</v>
      </c>
      <c r="AB58" s="38">
        <f t="shared" si="20"/>
        <v>0.11509433962264151</v>
      </c>
    </row>
    <row r="59" spans="1:28" s="7" customFormat="1" ht="28.5" customHeight="1">
      <c r="A59" s="22" t="s">
        <v>102</v>
      </c>
      <c r="B59" s="34">
        <f>B52+B53+B54+B55+B56+B57+B58</f>
        <v>6656</v>
      </c>
      <c r="C59" s="34">
        <f>C52+C53+C54+C55+C56+C57+C58</f>
        <v>6489</v>
      </c>
      <c r="D59" s="34">
        <f t="shared" si="36"/>
        <v>13145</v>
      </c>
      <c r="E59" s="34">
        <f>E52+E53+E54+E55+E56+E57+E58</f>
        <v>914</v>
      </c>
      <c r="F59" s="34">
        <f>F52+F53+F54+F55+F56+F57+F58</f>
        <v>851</v>
      </c>
      <c r="G59" s="34">
        <f t="shared" si="14"/>
        <v>1765</v>
      </c>
      <c r="H59" s="25">
        <f t="shared" si="27"/>
        <v>0.13731971153846154</v>
      </c>
      <c r="I59" s="25">
        <f t="shared" si="28"/>
        <v>0.13114501464016026</v>
      </c>
      <c r="J59" s="25">
        <f t="shared" si="29"/>
        <v>0.13427158615443135</v>
      </c>
      <c r="K59" s="34">
        <f>K52+K53+K54+K55+K56+K57+K58</f>
        <v>4128</v>
      </c>
      <c r="L59" s="34">
        <f>L52+L53+L54+L55+L56+L57+L58</f>
        <v>3847</v>
      </c>
      <c r="M59" s="34">
        <f t="shared" si="15"/>
        <v>7975</v>
      </c>
      <c r="N59" s="25">
        <f t="shared" si="30"/>
        <v>0.6201923076923077</v>
      </c>
      <c r="O59" s="25">
        <f t="shared" si="31"/>
        <v>0.5928494375096317</v>
      </c>
      <c r="P59" s="25">
        <f t="shared" si="32"/>
        <v>0.606694560669456</v>
      </c>
      <c r="Q59" s="34">
        <f>Q52+Q53+Q54+Q55+Q56+Q57+Q58</f>
        <v>1614</v>
      </c>
      <c r="R59" s="34">
        <f>R52+R53+R54+R55+R56+R57+R58</f>
        <v>1791</v>
      </c>
      <c r="S59" s="34">
        <f t="shared" si="16"/>
        <v>3405</v>
      </c>
      <c r="T59" s="25">
        <f t="shared" si="33"/>
        <v>0.24248798076923078</v>
      </c>
      <c r="U59" s="25">
        <f t="shared" si="34"/>
        <v>0.27600554785020803</v>
      </c>
      <c r="V59" s="58">
        <f t="shared" si="35"/>
        <v>0.2590338531761126</v>
      </c>
      <c r="W59" s="22">
        <f>W52+W53+W54+W55+W56+W57+W58</f>
        <v>640</v>
      </c>
      <c r="X59" s="22">
        <f>X52+X53+X54+X55+X56+X57+X58</f>
        <v>726</v>
      </c>
      <c r="Y59" s="22">
        <f t="shared" si="17"/>
        <v>1366</v>
      </c>
      <c r="Z59" s="25">
        <f t="shared" si="18"/>
        <v>0.09615384615384616</v>
      </c>
      <c r="AA59" s="25">
        <f t="shared" si="19"/>
        <v>0.11188164586222839</v>
      </c>
      <c r="AB59" s="25">
        <f t="shared" si="20"/>
        <v>0.10391783948269304</v>
      </c>
    </row>
    <row r="60" spans="1:28" s="7" customFormat="1" ht="28.5" customHeight="1">
      <c r="A60" s="22" t="s">
        <v>51</v>
      </c>
      <c r="B60" s="44">
        <f aca="true" t="shared" si="39" ref="B60:C66">E60+K60+Q60</f>
        <v>3885</v>
      </c>
      <c r="C60" s="44">
        <f t="shared" si="39"/>
        <v>3851</v>
      </c>
      <c r="D60" s="34">
        <f t="shared" si="36"/>
        <v>7736</v>
      </c>
      <c r="E60" s="34">
        <v>657</v>
      </c>
      <c r="F60" s="34">
        <v>624</v>
      </c>
      <c r="G60" s="34">
        <f>E60+F60</f>
        <v>1281</v>
      </c>
      <c r="H60" s="25">
        <f t="shared" si="27"/>
        <v>0.1691119691119691</v>
      </c>
      <c r="I60" s="25">
        <f t="shared" si="28"/>
        <v>0.1620358348480914</v>
      </c>
      <c r="J60" s="25">
        <f t="shared" si="29"/>
        <v>0.1655894519131334</v>
      </c>
      <c r="K60" s="34">
        <v>2547</v>
      </c>
      <c r="L60" s="34">
        <v>2496</v>
      </c>
      <c r="M60" s="34">
        <f t="shared" si="15"/>
        <v>5043</v>
      </c>
      <c r="N60" s="25">
        <f t="shared" si="30"/>
        <v>0.6555984555984556</v>
      </c>
      <c r="O60" s="25">
        <f t="shared" si="31"/>
        <v>0.6481433393923656</v>
      </c>
      <c r="P60" s="25">
        <f t="shared" si="32"/>
        <v>0.6518872802481903</v>
      </c>
      <c r="Q60" s="34">
        <v>681</v>
      </c>
      <c r="R60" s="34">
        <v>731</v>
      </c>
      <c r="S60" s="34">
        <f t="shared" si="16"/>
        <v>1412</v>
      </c>
      <c r="T60" s="25">
        <f t="shared" si="33"/>
        <v>0.17528957528957528</v>
      </c>
      <c r="U60" s="25">
        <f t="shared" si="34"/>
        <v>0.18982082575954298</v>
      </c>
      <c r="V60" s="58">
        <f t="shared" si="35"/>
        <v>0.1825232678386763</v>
      </c>
      <c r="W60" s="22">
        <v>206</v>
      </c>
      <c r="X60" s="22">
        <v>255</v>
      </c>
      <c r="Y60" s="22">
        <f t="shared" si="17"/>
        <v>461</v>
      </c>
      <c r="Z60" s="25">
        <f t="shared" si="18"/>
        <v>0.05302445302445302</v>
      </c>
      <c r="AA60" s="25">
        <f t="shared" si="19"/>
        <v>0.06621656712542197</v>
      </c>
      <c r="AB60" s="25">
        <f t="shared" si="20"/>
        <v>0.05959152016546019</v>
      </c>
    </row>
    <row r="61" spans="1:28" s="7" customFormat="1" ht="28.5" customHeight="1">
      <c r="A61" s="40" t="s">
        <v>52</v>
      </c>
      <c r="B61" s="41">
        <f t="shared" si="39"/>
        <v>1152</v>
      </c>
      <c r="C61" s="41">
        <f t="shared" si="39"/>
        <v>1033</v>
      </c>
      <c r="D61" s="42">
        <f t="shared" si="36"/>
        <v>2185</v>
      </c>
      <c r="E61" s="42">
        <v>139</v>
      </c>
      <c r="F61" s="42">
        <v>102</v>
      </c>
      <c r="G61" s="42">
        <f t="shared" si="14"/>
        <v>241</v>
      </c>
      <c r="H61" s="43">
        <f t="shared" si="27"/>
        <v>0.12065972222222222</v>
      </c>
      <c r="I61" s="43">
        <f t="shared" si="28"/>
        <v>0.09874152952565343</v>
      </c>
      <c r="J61" s="43">
        <f t="shared" si="29"/>
        <v>0.1102974828375286</v>
      </c>
      <c r="K61" s="42">
        <v>760</v>
      </c>
      <c r="L61" s="42">
        <v>644</v>
      </c>
      <c r="M61" s="42">
        <f t="shared" si="15"/>
        <v>1404</v>
      </c>
      <c r="N61" s="43">
        <f t="shared" si="30"/>
        <v>0.6597222222222222</v>
      </c>
      <c r="O61" s="43">
        <f t="shared" si="31"/>
        <v>0.6234269119070668</v>
      </c>
      <c r="P61" s="43">
        <f t="shared" si="32"/>
        <v>0.6425629290617849</v>
      </c>
      <c r="Q61" s="42">
        <v>253</v>
      </c>
      <c r="R61" s="42">
        <v>287</v>
      </c>
      <c r="S61" s="42">
        <f t="shared" si="16"/>
        <v>540</v>
      </c>
      <c r="T61" s="43">
        <f t="shared" si="33"/>
        <v>0.21961805555555555</v>
      </c>
      <c r="U61" s="43">
        <f t="shared" si="34"/>
        <v>0.27783155856727976</v>
      </c>
      <c r="V61" s="64">
        <f t="shared" si="35"/>
        <v>0.2471395881006865</v>
      </c>
      <c r="W61" s="40">
        <v>97</v>
      </c>
      <c r="X61" s="40">
        <v>137</v>
      </c>
      <c r="Y61" s="40">
        <f t="shared" si="17"/>
        <v>234</v>
      </c>
      <c r="Z61" s="43">
        <f t="shared" si="18"/>
        <v>0.0842013888888889</v>
      </c>
      <c r="AA61" s="43">
        <f t="shared" si="19"/>
        <v>0.13262342691190707</v>
      </c>
      <c r="AB61" s="43">
        <f t="shared" si="20"/>
        <v>0.10709382151029748</v>
      </c>
    </row>
    <row r="62" spans="1:28" s="7" customFormat="1" ht="28.5" customHeight="1">
      <c r="A62" s="14" t="s">
        <v>53</v>
      </c>
      <c r="B62" s="15">
        <f t="shared" si="39"/>
        <v>1486</v>
      </c>
      <c r="C62" s="15">
        <f t="shared" si="39"/>
        <v>1472</v>
      </c>
      <c r="D62" s="16">
        <f t="shared" si="36"/>
        <v>2958</v>
      </c>
      <c r="E62" s="16">
        <v>159</v>
      </c>
      <c r="F62" s="16">
        <v>143</v>
      </c>
      <c r="G62" s="16">
        <f t="shared" si="14"/>
        <v>302</v>
      </c>
      <c r="H62" s="17">
        <f t="shared" si="27"/>
        <v>0.10699865410497982</v>
      </c>
      <c r="I62" s="17">
        <f t="shared" si="28"/>
        <v>0.09714673913043478</v>
      </c>
      <c r="J62" s="17">
        <f t="shared" si="29"/>
        <v>0.10209601081812035</v>
      </c>
      <c r="K62" s="16">
        <v>1044</v>
      </c>
      <c r="L62" s="16">
        <v>958</v>
      </c>
      <c r="M62" s="16">
        <f t="shared" si="15"/>
        <v>2002</v>
      </c>
      <c r="N62" s="17">
        <f t="shared" si="30"/>
        <v>0.702557200538358</v>
      </c>
      <c r="O62" s="17">
        <f t="shared" si="31"/>
        <v>0.6508152173913043</v>
      </c>
      <c r="P62" s="17">
        <f t="shared" si="32"/>
        <v>0.6768086544962812</v>
      </c>
      <c r="Q62" s="16">
        <v>283</v>
      </c>
      <c r="R62" s="16">
        <v>371</v>
      </c>
      <c r="S62" s="16">
        <f t="shared" si="16"/>
        <v>654</v>
      </c>
      <c r="T62" s="17">
        <f t="shared" si="33"/>
        <v>0.19044414535666218</v>
      </c>
      <c r="U62" s="17">
        <f t="shared" si="34"/>
        <v>0.25203804347826086</v>
      </c>
      <c r="V62" s="56">
        <f t="shared" si="35"/>
        <v>0.2210953346855984</v>
      </c>
      <c r="W62" s="14">
        <v>114</v>
      </c>
      <c r="X62" s="14">
        <v>179</v>
      </c>
      <c r="Y62" s="14">
        <f t="shared" si="17"/>
        <v>293</v>
      </c>
      <c r="Z62" s="17">
        <f t="shared" si="18"/>
        <v>0.07671601615074024</v>
      </c>
      <c r="AA62" s="17">
        <f t="shared" si="19"/>
        <v>0.12160326086956522</v>
      </c>
      <c r="AB62" s="17">
        <f t="shared" si="20"/>
        <v>0.09905341446923598</v>
      </c>
    </row>
    <row r="63" spans="1:28" s="7" customFormat="1" ht="28.5" customHeight="1">
      <c r="A63" s="14" t="s">
        <v>54</v>
      </c>
      <c r="B63" s="15">
        <f t="shared" si="39"/>
        <v>615</v>
      </c>
      <c r="C63" s="15">
        <f t="shared" si="39"/>
        <v>607</v>
      </c>
      <c r="D63" s="16">
        <f t="shared" si="36"/>
        <v>1222</v>
      </c>
      <c r="E63" s="16">
        <v>72</v>
      </c>
      <c r="F63" s="16">
        <v>57</v>
      </c>
      <c r="G63" s="16">
        <f t="shared" si="14"/>
        <v>129</v>
      </c>
      <c r="H63" s="17">
        <f t="shared" si="27"/>
        <v>0.11707317073170732</v>
      </c>
      <c r="I63" s="17">
        <f t="shared" si="28"/>
        <v>0.09390444810543658</v>
      </c>
      <c r="J63" s="17">
        <f t="shared" si="29"/>
        <v>0.10556464811783961</v>
      </c>
      <c r="K63" s="16">
        <v>419</v>
      </c>
      <c r="L63" s="16">
        <v>386</v>
      </c>
      <c r="M63" s="16">
        <f t="shared" si="15"/>
        <v>805</v>
      </c>
      <c r="N63" s="17">
        <f t="shared" si="30"/>
        <v>0.6813008130081301</v>
      </c>
      <c r="O63" s="17">
        <f t="shared" si="31"/>
        <v>0.6359143327841845</v>
      </c>
      <c r="P63" s="17">
        <f t="shared" si="32"/>
        <v>0.6587561374795418</v>
      </c>
      <c r="Q63" s="16">
        <v>124</v>
      </c>
      <c r="R63" s="16">
        <v>164</v>
      </c>
      <c r="S63" s="16">
        <f t="shared" si="16"/>
        <v>288</v>
      </c>
      <c r="T63" s="17">
        <f t="shared" si="33"/>
        <v>0.2016260162601626</v>
      </c>
      <c r="U63" s="17">
        <f t="shared" si="34"/>
        <v>0.2701812191103789</v>
      </c>
      <c r="V63" s="56">
        <f t="shared" si="35"/>
        <v>0.23567921440261866</v>
      </c>
      <c r="W63" s="14">
        <v>55</v>
      </c>
      <c r="X63" s="14">
        <v>79</v>
      </c>
      <c r="Y63" s="14">
        <f t="shared" si="17"/>
        <v>134</v>
      </c>
      <c r="Z63" s="17">
        <f t="shared" si="18"/>
        <v>0.08943089430894309</v>
      </c>
      <c r="AA63" s="17">
        <f t="shared" si="19"/>
        <v>0.1301482701812191</v>
      </c>
      <c r="AB63" s="17">
        <f t="shared" si="20"/>
        <v>0.10965630114566285</v>
      </c>
    </row>
    <row r="64" spans="1:28" s="7" customFormat="1" ht="28.5" customHeight="1">
      <c r="A64" s="14" t="s">
        <v>55</v>
      </c>
      <c r="B64" s="15">
        <f t="shared" si="39"/>
        <v>1491</v>
      </c>
      <c r="C64" s="15">
        <f t="shared" si="39"/>
        <v>1452</v>
      </c>
      <c r="D64" s="16">
        <f t="shared" si="36"/>
        <v>2943</v>
      </c>
      <c r="E64" s="16">
        <v>228</v>
      </c>
      <c r="F64" s="16">
        <v>212</v>
      </c>
      <c r="G64" s="16">
        <f t="shared" si="14"/>
        <v>440</v>
      </c>
      <c r="H64" s="17">
        <f t="shared" si="27"/>
        <v>0.1529175050301811</v>
      </c>
      <c r="I64" s="17">
        <f t="shared" si="28"/>
        <v>0.14600550964187328</v>
      </c>
      <c r="J64" s="17">
        <f t="shared" si="29"/>
        <v>0.14950730547060823</v>
      </c>
      <c r="K64" s="16">
        <v>1008</v>
      </c>
      <c r="L64" s="16">
        <v>957</v>
      </c>
      <c r="M64" s="16">
        <f t="shared" si="15"/>
        <v>1965</v>
      </c>
      <c r="N64" s="17">
        <f t="shared" si="30"/>
        <v>0.676056338028169</v>
      </c>
      <c r="O64" s="17">
        <f t="shared" si="31"/>
        <v>0.6590909090909091</v>
      </c>
      <c r="P64" s="17">
        <f t="shared" si="32"/>
        <v>0.6676860346585117</v>
      </c>
      <c r="Q64" s="16">
        <v>255</v>
      </c>
      <c r="R64" s="16">
        <v>283</v>
      </c>
      <c r="S64" s="16">
        <f t="shared" si="16"/>
        <v>538</v>
      </c>
      <c r="T64" s="17">
        <f t="shared" si="33"/>
        <v>0.1710261569416499</v>
      </c>
      <c r="U64" s="17">
        <f t="shared" si="34"/>
        <v>0.19490358126721763</v>
      </c>
      <c r="V64" s="56">
        <f t="shared" si="35"/>
        <v>0.18280665987088004</v>
      </c>
      <c r="W64" s="14">
        <v>103</v>
      </c>
      <c r="X64" s="14">
        <v>131</v>
      </c>
      <c r="Y64" s="14">
        <f t="shared" si="17"/>
        <v>234</v>
      </c>
      <c r="Z64" s="17">
        <f t="shared" si="18"/>
        <v>0.06908115358819585</v>
      </c>
      <c r="AA64" s="17">
        <f t="shared" si="19"/>
        <v>0.09022038567493113</v>
      </c>
      <c r="AB64" s="17">
        <f t="shared" si="20"/>
        <v>0.07951070336391437</v>
      </c>
    </row>
    <row r="65" spans="1:28" s="7" customFormat="1" ht="28.5" customHeight="1">
      <c r="A65" s="14" t="s">
        <v>56</v>
      </c>
      <c r="B65" s="15">
        <f t="shared" si="39"/>
        <v>1312</v>
      </c>
      <c r="C65" s="15">
        <f t="shared" si="39"/>
        <v>1345</v>
      </c>
      <c r="D65" s="16">
        <f t="shared" si="36"/>
        <v>2657</v>
      </c>
      <c r="E65" s="16">
        <v>172</v>
      </c>
      <c r="F65" s="16">
        <v>176</v>
      </c>
      <c r="G65" s="16">
        <f>E65+F65</f>
        <v>348</v>
      </c>
      <c r="H65" s="17">
        <f t="shared" si="27"/>
        <v>0.13109756097560976</v>
      </c>
      <c r="I65" s="17">
        <f t="shared" si="28"/>
        <v>0.1308550185873606</v>
      </c>
      <c r="J65" s="17">
        <f t="shared" si="29"/>
        <v>0.13097478359051562</v>
      </c>
      <c r="K65" s="16">
        <v>887</v>
      </c>
      <c r="L65" s="16">
        <v>861</v>
      </c>
      <c r="M65" s="16">
        <f t="shared" si="15"/>
        <v>1748</v>
      </c>
      <c r="N65" s="17">
        <f t="shared" si="30"/>
        <v>0.6760670731707317</v>
      </c>
      <c r="O65" s="17">
        <f t="shared" si="31"/>
        <v>0.6401486988847583</v>
      </c>
      <c r="P65" s="17">
        <f t="shared" si="32"/>
        <v>0.6578848325178773</v>
      </c>
      <c r="Q65" s="16">
        <v>253</v>
      </c>
      <c r="R65" s="16">
        <v>308</v>
      </c>
      <c r="S65" s="16">
        <f t="shared" si="16"/>
        <v>561</v>
      </c>
      <c r="T65" s="17">
        <f t="shared" si="33"/>
        <v>0.19283536585365854</v>
      </c>
      <c r="U65" s="17">
        <f t="shared" si="34"/>
        <v>0.22899628252788104</v>
      </c>
      <c r="V65" s="56">
        <f t="shared" si="35"/>
        <v>0.21114038389160708</v>
      </c>
      <c r="W65" s="14">
        <v>90</v>
      </c>
      <c r="X65" s="14">
        <v>127</v>
      </c>
      <c r="Y65" s="14">
        <f t="shared" si="17"/>
        <v>217</v>
      </c>
      <c r="Z65" s="17">
        <f t="shared" si="18"/>
        <v>0.06859756097560976</v>
      </c>
      <c r="AA65" s="17">
        <f t="shared" si="19"/>
        <v>0.09442379182156134</v>
      </c>
      <c r="AB65" s="17">
        <f t="shared" si="20"/>
        <v>0.08167105758374106</v>
      </c>
    </row>
    <row r="66" spans="1:28" s="7" customFormat="1" ht="28.5" customHeight="1">
      <c r="A66" s="18" t="s">
        <v>57</v>
      </c>
      <c r="B66" s="19">
        <f t="shared" si="39"/>
        <v>1264</v>
      </c>
      <c r="C66" s="19">
        <f t="shared" si="39"/>
        <v>1275</v>
      </c>
      <c r="D66" s="20">
        <f t="shared" si="36"/>
        <v>2539</v>
      </c>
      <c r="E66" s="20">
        <v>166</v>
      </c>
      <c r="F66" s="20">
        <v>151</v>
      </c>
      <c r="G66" s="20">
        <f t="shared" si="14"/>
        <v>317</v>
      </c>
      <c r="H66" s="21">
        <f t="shared" si="27"/>
        <v>0.13132911392405064</v>
      </c>
      <c r="I66" s="21">
        <f t="shared" si="28"/>
        <v>0.11843137254901961</v>
      </c>
      <c r="J66" s="21">
        <f t="shared" si="29"/>
        <v>0.12485230405671524</v>
      </c>
      <c r="K66" s="20">
        <v>834</v>
      </c>
      <c r="L66" s="20">
        <v>764</v>
      </c>
      <c r="M66" s="20">
        <f t="shared" si="15"/>
        <v>1598</v>
      </c>
      <c r="N66" s="21">
        <f t="shared" si="30"/>
        <v>0.6598101265822784</v>
      </c>
      <c r="O66" s="21">
        <f t="shared" si="31"/>
        <v>0.5992156862745098</v>
      </c>
      <c r="P66" s="21">
        <f t="shared" si="32"/>
        <v>0.6293816463174479</v>
      </c>
      <c r="Q66" s="20">
        <v>264</v>
      </c>
      <c r="R66" s="20">
        <v>360</v>
      </c>
      <c r="S66" s="20">
        <f t="shared" si="16"/>
        <v>624</v>
      </c>
      <c r="T66" s="21">
        <f t="shared" si="33"/>
        <v>0.2088607594936709</v>
      </c>
      <c r="U66" s="21">
        <f t="shared" si="34"/>
        <v>0.2823529411764706</v>
      </c>
      <c r="V66" s="57">
        <f t="shared" si="35"/>
        <v>0.24576604962583695</v>
      </c>
      <c r="W66" s="35">
        <v>127</v>
      </c>
      <c r="X66" s="35">
        <v>172</v>
      </c>
      <c r="Y66" s="35">
        <f t="shared" si="17"/>
        <v>299</v>
      </c>
      <c r="Z66" s="38">
        <f t="shared" si="18"/>
        <v>0.10047468354430379</v>
      </c>
      <c r="AA66" s="38">
        <f t="shared" si="19"/>
        <v>0.1349019607843137</v>
      </c>
      <c r="AB66" s="38">
        <f t="shared" si="20"/>
        <v>0.11776289877904687</v>
      </c>
    </row>
    <row r="67" spans="1:28" s="7" customFormat="1" ht="28.5" customHeight="1">
      <c r="A67" s="22" t="s">
        <v>104</v>
      </c>
      <c r="B67" s="34">
        <f>B61+B62+B63+B64+B65+B66</f>
        <v>7320</v>
      </c>
      <c r="C67" s="34">
        <f>C61+C62+C63+C64+C65+C66</f>
        <v>7184</v>
      </c>
      <c r="D67" s="24">
        <f t="shared" si="36"/>
        <v>14504</v>
      </c>
      <c r="E67" s="34">
        <f>E61+E62+E63+E64+E65+E66</f>
        <v>936</v>
      </c>
      <c r="F67" s="34">
        <f>F61+F62+F63+F64+F65+F66</f>
        <v>841</v>
      </c>
      <c r="G67" s="24">
        <f t="shared" si="14"/>
        <v>1777</v>
      </c>
      <c r="H67" s="25">
        <f t="shared" si="27"/>
        <v>0.12786885245901639</v>
      </c>
      <c r="I67" s="25">
        <f t="shared" si="28"/>
        <v>0.11706570155902005</v>
      </c>
      <c r="J67" s="25">
        <f t="shared" si="29"/>
        <v>0.12251792608935466</v>
      </c>
      <c r="K67" s="34">
        <f>K61+K62+K63+K64+K65+K66</f>
        <v>4952</v>
      </c>
      <c r="L67" s="34">
        <f>L61+L62+L63+L64+L65+L66</f>
        <v>4570</v>
      </c>
      <c r="M67" s="24">
        <f t="shared" si="15"/>
        <v>9522</v>
      </c>
      <c r="N67" s="25">
        <f t="shared" si="30"/>
        <v>0.6765027322404371</v>
      </c>
      <c r="O67" s="25">
        <f t="shared" si="31"/>
        <v>0.6361358574610245</v>
      </c>
      <c r="P67" s="25">
        <f t="shared" si="32"/>
        <v>0.6565085493656923</v>
      </c>
      <c r="Q67" s="34">
        <f>Q61+Q62+Q63+Q64+Q65+Q66</f>
        <v>1432</v>
      </c>
      <c r="R67" s="34">
        <f>R61+R62+R63+R64+R65+R66</f>
        <v>1773</v>
      </c>
      <c r="S67" s="24">
        <f t="shared" si="16"/>
        <v>3205</v>
      </c>
      <c r="T67" s="25">
        <f t="shared" si="33"/>
        <v>0.19562841530054645</v>
      </c>
      <c r="U67" s="25">
        <f t="shared" si="34"/>
        <v>0.24679844097995546</v>
      </c>
      <c r="V67" s="58">
        <f t="shared" si="35"/>
        <v>0.22097352454495311</v>
      </c>
      <c r="W67" s="22">
        <f>W61+W62+W63+W64+W65+W66</f>
        <v>586</v>
      </c>
      <c r="X67" s="22">
        <f>X61+X62+X63+X64+X65+X66</f>
        <v>825</v>
      </c>
      <c r="Y67" s="22">
        <f t="shared" si="17"/>
        <v>1411</v>
      </c>
      <c r="Z67" s="25">
        <f t="shared" si="18"/>
        <v>0.08005464480874316</v>
      </c>
      <c r="AA67" s="25">
        <f t="shared" si="19"/>
        <v>0.11483853006681514</v>
      </c>
      <c r="AB67" s="25">
        <f t="shared" si="20"/>
        <v>0.09728350799779371</v>
      </c>
    </row>
    <row r="68" spans="1:28" s="7" customFormat="1" ht="28.5" customHeight="1">
      <c r="A68" s="26" t="s">
        <v>58</v>
      </c>
      <c r="B68" s="27">
        <f>E68+K68+Q68</f>
        <v>174</v>
      </c>
      <c r="C68" s="27">
        <f>F68+L68+R68</f>
        <v>202</v>
      </c>
      <c r="D68" s="28">
        <f t="shared" si="36"/>
        <v>376</v>
      </c>
      <c r="E68" s="29">
        <v>33</v>
      </c>
      <c r="F68" s="29">
        <v>23</v>
      </c>
      <c r="G68" s="28">
        <f t="shared" si="14"/>
        <v>56</v>
      </c>
      <c r="H68" s="30">
        <f t="shared" si="27"/>
        <v>0.1896551724137931</v>
      </c>
      <c r="I68" s="30">
        <f t="shared" si="28"/>
        <v>0.11386138613861387</v>
      </c>
      <c r="J68" s="30">
        <f t="shared" si="29"/>
        <v>0.14893617021276595</v>
      </c>
      <c r="K68" s="29">
        <v>103</v>
      </c>
      <c r="L68" s="29">
        <v>122</v>
      </c>
      <c r="M68" s="28">
        <f t="shared" si="15"/>
        <v>225</v>
      </c>
      <c r="N68" s="30">
        <f t="shared" si="30"/>
        <v>0.5919540229885057</v>
      </c>
      <c r="O68" s="30">
        <f t="shared" si="31"/>
        <v>0.6039603960396039</v>
      </c>
      <c r="P68" s="30">
        <f t="shared" si="32"/>
        <v>0.598404255319149</v>
      </c>
      <c r="Q68" s="29">
        <v>38</v>
      </c>
      <c r="R68" s="29">
        <v>57</v>
      </c>
      <c r="S68" s="28">
        <f t="shared" si="16"/>
        <v>95</v>
      </c>
      <c r="T68" s="30">
        <f t="shared" si="33"/>
        <v>0.21839080459770116</v>
      </c>
      <c r="U68" s="30">
        <f t="shared" si="34"/>
        <v>0.28217821782178215</v>
      </c>
      <c r="V68" s="59">
        <f t="shared" si="35"/>
        <v>0.2526595744680851</v>
      </c>
      <c r="W68" s="40">
        <v>10</v>
      </c>
      <c r="X68" s="40">
        <v>37</v>
      </c>
      <c r="Y68" s="40">
        <f t="shared" si="17"/>
        <v>47</v>
      </c>
      <c r="Z68" s="43">
        <f t="shared" si="18"/>
        <v>0.05747126436781609</v>
      </c>
      <c r="AA68" s="43">
        <f t="shared" si="19"/>
        <v>0.18316831683168316</v>
      </c>
      <c r="AB68" s="43">
        <f t="shared" si="20"/>
        <v>0.125</v>
      </c>
    </row>
    <row r="69" spans="1:28" s="7" customFormat="1" ht="28.5" customHeight="1">
      <c r="A69" s="18" t="s">
        <v>59</v>
      </c>
      <c r="B69" s="19">
        <f>E69+K69+Q69</f>
        <v>555</v>
      </c>
      <c r="C69" s="19">
        <f>F69+L69+R69</f>
        <v>563</v>
      </c>
      <c r="D69" s="20">
        <f t="shared" si="36"/>
        <v>1118</v>
      </c>
      <c r="E69" s="20">
        <v>126</v>
      </c>
      <c r="F69" s="20">
        <v>105</v>
      </c>
      <c r="G69" s="20">
        <f t="shared" si="14"/>
        <v>231</v>
      </c>
      <c r="H69" s="21">
        <f t="shared" si="27"/>
        <v>0.22702702702702704</v>
      </c>
      <c r="I69" s="21">
        <f t="shared" si="28"/>
        <v>0.18650088809946713</v>
      </c>
      <c r="J69" s="21">
        <f t="shared" si="29"/>
        <v>0.20661896243291591</v>
      </c>
      <c r="K69" s="20">
        <v>337</v>
      </c>
      <c r="L69" s="20">
        <v>342</v>
      </c>
      <c r="M69" s="20">
        <f t="shared" si="15"/>
        <v>679</v>
      </c>
      <c r="N69" s="21">
        <f t="shared" si="30"/>
        <v>0.6072072072072072</v>
      </c>
      <c r="O69" s="21">
        <f t="shared" si="31"/>
        <v>0.6074600355239786</v>
      </c>
      <c r="P69" s="21">
        <f t="shared" si="32"/>
        <v>0.6073345259391771</v>
      </c>
      <c r="Q69" s="20">
        <v>92</v>
      </c>
      <c r="R69" s="20">
        <v>116</v>
      </c>
      <c r="S69" s="20">
        <f t="shared" si="16"/>
        <v>208</v>
      </c>
      <c r="T69" s="21">
        <f t="shared" si="33"/>
        <v>0.16576576576576577</v>
      </c>
      <c r="U69" s="21">
        <f t="shared" si="34"/>
        <v>0.20603907637655416</v>
      </c>
      <c r="V69" s="57">
        <f t="shared" si="35"/>
        <v>0.18604651162790697</v>
      </c>
      <c r="W69" s="35">
        <v>32</v>
      </c>
      <c r="X69" s="35">
        <v>43</v>
      </c>
      <c r="Y69" s="35">
        <f t="shared" si="17"/>
        <v>75</v>
      </c>
      <c r="Z69" s="38">
        <f t="shared" si="18"/>
        <v>0.05765765765765766</v>
      </c>
      <c r="AA69" s="38">
        <f t="shared" si="19"/>
        <v>0.0763765541740675</v>
      </c>
      <c r="AB69" s="38">
        <f t="shared" si="20"/>
        <v>0.06708407871198568</v>
      </c>
    </row>
    <row r="70" spans="1:28" s="7" customFormat="1" ht="28.5" customHeight="1">
      <c r="A70" s="22" t="s">
        <v>105</v>
      </c>
      <c r="B70" s="34">
        <f>B68+B69</f>
        <v>729</v>
      </c>
      <c r="C70" s="34">
        <f>C68+C69</f>
        <v>765</v>
      </c>
      <c r="D70" s="24">
        <f>B70+C70</f>
        <v>1494</v>
      </c>
      <c r="E70" s="34">
        <f>E68+E69</f>
        <v>159</v>
      </c>
      <c r="F70" s="34">
        <f>F68+F69</f>
        <v>128</v>
      </c>
      <c r="G70" s="24">
        <f aca="true" t="shared" si="40" ref="G70:G116">E70+F70</f>
        <v>287</v>
      </c>
      <c r="H70" s="25">
        <f t="shared" si="27"/>
        <v>0.21810699588477367</v>
      </c>
      <c r="I70" s="25">
        <f t="shared" si="28"/>
        <v>0.16732026143790849</v>
      </c>
      <c r="J70" s="25">
        <f t="shared" si="29"/>
        <v>0.19210174029451138</v>
      </c>
      <c r="K70" s="34">
        <f>K68+K69</f>
        <v>440</v>
      </c>
      <c r="L70" s="34">
        <f>L68+L69</f>
        <v>464</v>
      </c>
      <c r="M70" s="24">
        <f aca="true" t="shared" si="41" ref="M70:M116">K70+L70</f>
        <v>904</v>
      </c>
      <c r="N70" s="25">
        <f t="shared" si="30"/>
        <v>0.6035665294924554</v>
      </c>
      <c r="O70" s="25">
        <f t="shared" si="31"/>
        <v>0.6065359477124183</v>
      </c>
      <c r="P70" s="25">
        <f t="shared" si="32"/>
        <v>0.6050870147255689</v>
      </c>
      <c r="Q70" s="34">
        <f>Q68+Q69</f>
        <v>130</v>
      </c>
      <c r="R70" s="34">
        <f>R68+R69</f>
        <v>173</v>
      </c>
      <c r="S70" s="24">
        <f aca="true" t="shared" si="42" ref="S70:S116">Q70+R70</f>
        <v>303</v>
      </c>
      <c r="T70" s="25">
        <f t="shared" si="33"/>
        <v>0.17832647462277093</v>
      </c>
      <c r="U70" s="25">
        <f t="shared" si="34"/>
        <v>0.2261437908496732</v>
      </c>
      <c r="V70" s="58">
        <f t="shared" si="35"/>
        <v>0.20281124497991967</v>
      </c>
      <c r="W70" s="22">
        <f>W68+W69</f>
        <v>42</v>
      </c>
      <c r="X70" s="22">
        <f>X68+X69</f>
        <v>80</v>
      </c>
      <c r="Y70" s="22">
        <f t="shared" si="17"/>
        <v>122</v>
      </c>
      <c r="Z70" s="25">
        <f t="shared" si="18"/>
        <v>0.05761316872427984</v>
      </c>
      <c r="AA70" s="25">
        <f t="shared" si="19"/>
        <v>0.10457516339869281</v>
      </c>
      <c r="AB70" s="25">
        <f t="shared" si="20"/>
        <v>0.08165997322623829</v>
      </c>
    </row>
    <row r="71" spans="1:28" s="7" customFormat="1" ht="28.5" customHeight="1">
      <c r="A71" s="22" t="s">
        <v>60</v>
      </c>
      <c r="B71" s="23">
        <f aca="true" t="shared" si="43" ref="B71:B89">E71+K71+Q71</f>
        <v>307</v>
      </c>
      <c r="C71" s="23">
        <f aca="true" t="shared" si="44" ref="C71:C89">F71+L71+R71</f>
        <v>285</v>
      </c>
      <c r="D71" s="24">
        <f>B71+C71</f>
        <v>592</v>
      </c>
      <c r="E71" s="34">
        <v>60</v>
      </c>
      <c r="F71" s="34">
        <v>42</v>
      </c>
      <c r="G71" s="24">
        <f t="shared" si="40"/>
        <v>102</v>
      </c>
      <c r="H71" s="25">
        <f t="shared" si="27"/>
        <v>0.19543973941368079</v>
      </c>
      <c r="I71" s="25">
        <f t="shared" si="28"/>
        <v>0.14736842105263157</v>
      </c>
      <c r="J71" s="25">
        <f t="shared" si="29"/>
        <v>0.17229729729729729</v>
      </c>
      <c r="K71" s="34">
        <v>187</v>
      </c>
      <c r="L71" s="34">
        <v>183</v>
      </c>
      <c r="M71" s="24">
        <f t="shared" si="41"/>
        <v>370</v>
      </c>
      <c r="N71" s="25">
        <f t="shared" si="30"/>
        <v>0.6091205211726385</v>
      </c>
      <c r="O71" s="25">
        <f t="shared" si="31"/>
        <v>0.6421052631578947</v>
      </c>
      <c r="P71" s="25">
        <f t="shared" si="32"/>
        <v>0.625</v>
      </c>
      <c r="Q71" s="34">
        <v>60</v>
      </c>
      <c r="R71" s="34">
        <v>60</v>
      </c>
      <c r="S71" s="24">
        <f t="shared" si="42"/>
        <v>120</v>
      </c>
      <c r="T71" s="25">
        <f t="shared" si="33"/>
        <v>0.19543973941368079</v>
      </c>
      <c r="U71" s="25">
        <f t="shared" si="34"/>
        <v>0.21052631578947367</v>
      </c>
      <c r="V71" s="58">
        <f t="shared" si="35"/>
        <v>0.20270270270270271</v>
      </c>
      <c r="W71" s="49">
        <v>21</v>
      </c>
      <c r="X71" s="49">
        <v>31</v>
      </c>
      <c r="Y71" s="49">
        <f aca="true" t="shared" si="45" ref="Y71:Y116">W71+X71</f>
        <v>52</v>
      </c>
      <c r="Z71" s="50">
        <f t="shared" si="18"/>
        <v>0.06840390879478828</v>
      </c>
      <c r="AA71" s="50">
        <f t="shared" si="19"/>
        <v>0.10877192982456141</v>
      </c>
      <c r="AB71" s="50">
        <f t="shared" si="20"/>
        <v>0.08783783783783784</v>
      </c>
    </row>
    <row r="72" spans="1:28" s="7" customFormat="1" ht="28.5" customHeight="1">
      <c r="A72" s="22" t="s">
        <v>61</v>
      </c>
      <c r="B72" s="23">
        <f t="shared" si="43"/>
        <v>309</v>
      </c>
      <c r="C72" s="23">
        <f t="shared" si="44"/>
        <v>314</v>
      </c>
      <c r="D72" s="24">
        <f t="shared" si="36"/>
        <v>623</v>
      </c>
      <c r="E72" s="34">
        <v>45</v>
      </c>
      <c r="F72" s="34">
        <v>41</v>
      </c>
      <c r="G72" s="24">
        <f t="shared" si="40"/>
        <v>86</v>
      </c>
      <c r="H72" s="25">
        <f t="shared" si="27"/>
        <v>0.14563106796116504</v>
      </c>
      <c r="I72" s="25">
        <f t="shared" si="28"/>
        <v>0.1305732484076433</v>
      </c>
      <c r="J72" s="25">
        <f t="shared" si="29"/>
        <v>0.13804173354735153</v>
      </c>
      <c r="K72" s="34">
        <v>193</v>
      </c>
      <c r="L72" s="34">
        <v>188</v>
      </c>
      <c r="M72" s="24">
        <f t="shared" si="41"/>
        <v>381</v>
      </c>
      <c r="N72" s="25">
        <f t="shared" si="30"/>
        <v>0.6245954692556634</v>
      </c>
      <c r="O72" s="25">
        <f t="shared" si="31"/>
        <v>0.5987261146496815</v>
      </c>
      <c r="P72" s="25">
        <f t="shared" si="32"/>
        <v>0.6115569823434992</v>
      </c>
      <c r="Q72" s="34">
        <v>71</v>
      </c>
      <c r="R72" s="34">
        <v>85</v>
      </c>
      <c r="S72" s="24">
        <f t="shared" si="42"/>
        <v>156</v>
      </c>
      <c r="T72" s="25">
        <f t="shared" si="33"/>
        <v>0.2297734627831715</v>
      </c>
      <c r="U72" s="25">
        <f t="shared" si="34"/>
        <v>0.27070063694267515</v>
      </c>
      <c r="V72" s="58">
        <f t="shared" si="35"/>
        <v>0.2504012841091493</v>
      </c>
      <c r="W72" s="22">
        <v>33</v>
      </c>
      <c r="X72" s="22">
        <v>46</v>
      </c>
      <c r="Y72" s="22">
        <f t="shared" si="45"/>
        <v>79</v>
      </c>
      <c r="Z72" s="25">
        <f aca="true" t="shared" si="46" ref="Z72:AB116">W72/B72</f>
        <v>0.10679611650485436</v>
      </c>
      <c r="AA72" s="25">
        <f t="shared" si="46"/>
        <v>0.1464968152866242</v>
      </c>
      <c r="AB72" s="25">
        <f t="shared" si="46"/>
        <v>0.12680577849117175</v>
      </c>
    </row>
    <row r="73" spans="1:28" s="7" customFormat="1" ht="28.5" customHeight="1">
      <c r="A73" s="26" t="s">
        <v>110</v>
      </c>
      <c r="B73" s="27">
        <f t="shared" si="43"/>
        <v>847</v>
      </c>
      <c r="C73" s="27">
        <f t="shared" si="44"/>
        <v>801</v>
      </c>
      <c r="D73" s="28">
        <f t="shared" si="36"/>
        <v>1648</v>
      </c>
      <c r="E73" s="29">
        <v>182</v>
      </c>
      <c r="F73" s="29">
        <v>160</v>
      </c>
      <c r="G73" s="28">
        <f t="shared" si="40"/>
        <v>342</v>
      </c>
      <c r="H73" s="30">
        <f t="shared" si="27"/>
        <v>0.21487603305785125</v>
      </c>
      <c r="I73" s="30">
        <f t="shared" si="28"/>
        <v>0.19975031210986266</v>
      </c>
      <c r="J73" s="30">
        <f t="shared" si="29"/>
        <v>0.20752427184466019</v>
      </c>
      <c r="K73" s="29">
        <v>512</v>
      </c>
      <c r="L73" s="29">
        <v>472</v>
      </c>
      <c r="M73" s="28">
        <f t="shared" si="41"/>
        <v>984</v>
      </c>
      <c r="N73" s="30">
        <f t="shared" si="30"/>
        <v>0.6044864226682408</v>
      </c>
      <c r="O73" s="30">
        <f t="shared" si="31"/>
        <v>0.5892634207240949</v>
      </c>
      <c r="P73" s="30">
        <f t="shared" si="32"/>
        <v>0.5970873786407767</v>
      </c>
      <c r="Q73" s="29">
        <v>153</v>
      </c>
      <c r="R73" s="29">
        <v>169</v>
      </c>
      <c r="S73" s="28">
        <f t="shared" si="42"/>
        <v>322</v>
      </c>
      <c r="T73" s="30">
        <f t="shared" si="33"/>
        <v>0.1806375442739079</v>
      </c>
      <c r="U73" s="30">
        <f t="shared" si="34"/>
        <v>0.21098626716604243</v>
      </c>
      <c r="V73" s="59">
        <f t="shared" si="35"/>
        <v>0.1953883495145631</v>
      </c>
      <c r="W73" s="40">
        <v>42</v>
      </c>
      <c r="X73" s="40">
        <v>55</v>
      </c>
      <c r="Y73" s="40">
        <f t="shared" si="45"/>
        <v>97</v>
      </c>
      <c r="Z73" s="43">
        <f t="shared" si="46"/>
        <v>0.049586776859504134</v>
      </c>
      <c r="AA73" s="43">
        <f t="shared" si="46"/>
        <v>0.0686641697877653</v>
      </c>
      <c r="AB73" s="43">
        <f t="shared" si="46"/>
        <v>0.058859223300970875</v>
      </c>
    </row>
    <row r="74" spans="1:28" s="7" customFormat="1" ht="28.5" customHeight="1">
      <c r="A74" s="14" t="s">
        <v>111</v>
      </c>
      <c r="B74" s="15">
        <f t="shared" si="43"/>
        <v>537</v>
      </c>
      <c r="C74" s="15">
        <f t="shared" si="44"/>
        <v>511</v>
      </c>
      <c r="D74" s="16">
        <f t="shared" si="36"/>
        <v>1048</v>
      </c>
      <c r="E74" s="16">
        <v>60</v>
      </c>
      <c r="F74" s="16">
        <v>55</v>
      </c>
      <c r="G74" s="16">
        <f t="shared" si="40"/>
        <v>115</v>
      </c>
      <c r="H74" s="17">
        <f t="shared" si="27"/>
        <v>0.11173184357541899</v>
      </c>
      <c r="I74" s="17">
        <f aca="true" t="shared" si="47" ref="I74:J76">F74/C74</f>
        <v>0.10763209393346379</v>
      </c>
      <c r="J74" s="17">
        <f t="shared" si="47"/>
        <v>0.10973282442748092</v>
      </c>
      <c r="K74" s="16">
        <v>317</v>
      </c>
      <c r="L74" s="16">
        <v>310</v>
      </c>
      <c r="M74" s="16">
        <f t="shared" si="41"/>
        <v>627</v>
      </c>
      <c r="N74" s="17">
        <f aca="true" t="shared" si="48" ref="N74:P76">K74/B74</f>
        <v>0.590316573556797</v>
      </c>
      <c r="O74" s="17">
        <f t="shared" si="48"/>
        <v>0.6066536203522505</v>
      </c>
      <c r="P74" s="17">
        <f t="shared" si="48"/>
        <v>0.5982824427480916</v>
      </c>
      <c r="Q74" s="16">
        <v>160</v>
      </c>
      <c r="R74" s="16">
        <v>146</v>
      </c>
      <c r="S74" s="16">
        <f t="shared" si="42"/>
        <v>306</v>
      </c>
      <c r="T74" s="17">
        <f aca="true" t="shared" si="49" ref="T74:V76">Q74/B74</f>
        <v>0.297951582867784</v>
      </c>
      <c r="U74" s="17">
        <f t="shared" si="49"/>
        <v>0.2857142857142857</v>
      </c>
      <c r="V74" s="56">
        <f t="shared" si="49"/>
        <v>0.2919847328244275</v>
      </c>
      <c r="W74" s="14">
        <v>47</v>
      </c>
      <c r="X74" s="14">
        <v>41</v>
      </c>
      <c r="Y74" s="14">
        <f t="shared" si="45"/>
        <v>88</v>
      </c>
      <c r="Z74" s="17">
        <f t="shared" si="46"/>
        <v>0.08752327746741155</v>
      </c>
      <c r="AA74" s="17">
        <f t="shared" si="46"/>
        <v>0.08023483365949119</v>
      </c>
      <c r="AB74" s="17">
        <f t="shared" si="46"/>
        <v>0.08396946564885496</v>
      </c>
    </row>
    <row r="75" spans="1:28" s="7" customFormat="1" ht="28.5" customHeight="1">
      <c r="A75" s="31" t="s">
        <v>112</v>
      </c>
      <c r="B75" s="19">
        <f t="shared" si="43"/>
        <v>150</v>
      </c>
      <c r="C75" s="19">
        <f t="shared" si="44"/>
        <v>134</v>
      </c>
      <c r="D75" s="20">
        <f t="shared" si="36"/>
        <v>284</v>
      </c>
      <c r="E75" s="20">
        <v>16</v>
      </c>
      <c r="F75" s="20">
        <v>26</v>
      </c>
      <c r="G75" s="20">
        <f t="shared" si="40"/>
        <v>42</v>
      </c>
      <c r="H75" s="21">
        <f t="shared" si="27"/>
        <v>0.10666666666666667</v>
      </c>
      <c r="I75" s="21">
        <f t="shared" si="47"/>
        <v>0.19402985074626866</v>
      </c>
      <c r="J75" s="21">
        <f t="shared" si="47"/>
        <v>0.14788732394366197</v>
      </c>
      <c r="K75" s="20">
        <v>97</v>
      </c>
      <c r="L75" s="20">
        <v>70</v>
      </c>
      <c r="M75" s="20">
        <f t="shared" si="41"/>
        <v>167</v>
      </c>
      <c r="N75" s="21">
        <f t="shared" si="48"/>
        <v>0.6466666666666666</v>
      </c>
      <c r="O75" s="21">
        <f t="shared" si="48"/>
        <v>0.5223880597014925</v>
      </c>
      <c r="P75" s="21">
        <f t="shared" si="48"/>
        <v>0.5880281690140845</v>
      </c>
      <c r="Q75" s="20">
        <v>37</v>
      </c>
      <c r="R75" s="20">
        <v>38</v>
      </c>
      <c r="S75" s="20">
        <f t="shared" si="42"/>
        <v>75</v>
      </c>
      <c r="T75" s="21">
        <f t="shared" si="49"/>
        <v>0.24666666666666667</v>
      </c>
      <c r="U75" s="21">
        <f t="shared" si="49"/>
        <v>0.2835820895522388</v>
      </c>
      <c r="V75" s="57">
        <f t="shared" si="49"/>
        <v>0.2640845070422535</v>
      </c>
      <c r="W75" s="35">
        <v>9</v>
      </c>
      <c r="X75" s="35">
        <v>11</v>
      </c>
      <c r="Y75" s="35">
        <f t="shared" si="45"/>
        <v>20</v>
      </c>
      <c r="Z75" s="38">
        <f t="shared" si="46"/>
        <v>0.06</v>
      </c>
      <c r="AA75" s="38">
        <f t="shared" si="46"/>
        <v>0.08208955223880597</v>
      </c>
      <c r="AB75" s="38">
        <f t="shared" si="46"/>
        <v>0.07042253521126761</v>
      </c>
    </row>
    <row r="76" spans="1:28" s="7" customFormat="1" ht="28.5" customHeight="1">
      <c r="A76" s="31" t="s">
        <v>113</v>
      </c>
      <c r="B76" s="23">
        <f>B73+B74+B75</f>
        <v>1534</v>
      </c>
      <c r="C76" s="23">
        <f>C73+C74+C75</f>
        <v>1446</v>
      </c>
      <c r="D76" s="24">
        <f>B76+C76</f>
        <v>2980</v>
      </c>
      <c r="E76" s="23">
        <f>E73+E74+E75</f>
        <v>258</v>
      </c>
      <c r="F76" s="23">
        <f>F73+F74+F75</f>
        <v>241</v>
      </c>
      <c r="G76" s="24">
        <f t="shared" si="40"/>
        <v>499</v>
      </c>
      <c r="H76" s="32">
        <f>E76/B76</f>
        <v>0.1681877444589309</v>
      </c>
      <c r="I76" s="32">
        <f t="shared" si="47"/>
        <v>0.16666666666666666</v>
      </c>
      <c r="J76" s="32">
        <f t="shared" si="47"/>
        <v>0.16744966442953022</v>
      </c>
      <c r="K76" s="23">
        <f>K73+K74+K75</f>
        <v>926</v>
      </c>
      <c r="L76" s="23">
        <f>L73+L74+L75</f>
        <v>852</v>
      </c>
      <c r="M76" s="24">
        <f t="shared" si="41"/>
        <v>1778</v>
      </c>
      <c r="N76" s="25">
        <f t="shared" si="48"/>
        <v>0.6036505867014341</v>
      </c>
      <c r="O76" s="25">
        <f t="shared" si="48"/>
        <v>0.5892116182572614</v>
      </c>
      <c r="P76" s="25">
        <f t="shared" si="48"/>
        <v>0.5966442953020135</v>
      </c>
      <c r="Q76" s="23">
        <f>Q73+Q74+Q75</f>
        <v>350</v>
      </c>
      <c r="R76" s="23">
        <f>R73+R74+R75</f>
        <v>353</v>
      </c>
      <c r="S76" s="24">
        <f t="shared" si="42"/>
        <v>703</v>
      </c>
      <c r="T76" s="25">
        <f t="shared" si="49"/>
        <v>0.22816166883963493</v>
      </c>
      <c r="U76" s="25">
        <f t="shared" si="49"/>
        <v>0.24412171507607192</v>
      </c>
      <c r="V76" s="58">
        <f t="shared" si="49"/>
        <v>0.23590604026845638</v>
      </c>
      <c r="W76" s="22">
        <f>W73+W74+W75</f>
        <v>98</v>
      </c>
      <c r="X76" s="22">
        <f>X73+X74+X75</f>
        <v>107</v>
      </c>
      <c r="Y76" s="22">
        <f t="shared" si="45"/>
        <v>205</v>
      </c>
      <c r="Z76" s="25">
        <f t="shared" si="46"/>
        <v>0.06388526727509779</v>
      </c>
      <c r="AA76" s="25">
        <f t="shared" si="46"/>
        <v>0.0739972337482711</v>
      </c>
      <c r="AB76" s="25">
        <f t="shared" si="46"/>
        <v>0.06879194630872483</v>
      </c>
    </row>
    <row r="77" spans="1:28" s="7" customFormat="1" ht="28.5" customHeight="1">
      <c r="A77" s="22" t="s">
        <v>62</v>
      </c>
      <c r="B77" s="23">
        <f t="shared" si="43"/>
        <v>1997</v>
      </c>
      <c r="C77" s="23">
        <f t="shared" si="44"/>
        <v>1899</v>
      </c>
      <c r="D77" s="24">
        <f t="shared" si="36"/>
        <v>3896</v>
      </c>
      <c r="E77" s="34">
        <v>350</v>
      </c>
      <c r="F77" s="34">
        <v>297</v>
      </c>
      <c r="G77" s="24">
        <f t="shared" si="40"/>
        <v>647</v>
      </c>
      <c r="H77" s="25">
        <f aca="true" t="shared" si="50" ref="H77:H105">E77/B77</f>
        <v>0.17526289434151227</v>
      </c>
      <c r="I77" s="25">
        <f aca="true" t="shared" si="51" ref="I77:I105">F77/C77</f>
        <v>0.15639810426540285</v>
      </c>
      <c r="J77" s="25">
        <f aca="true" t="shared" si="52" ref="J77:J105">G77/D77</f>
        <v>0.16606776180698152</v>
      </c>
      <c r="K77" s="34">
        <v>1292</v>
      </c>
      <c r="L77" s="34">
        <v>1171</v>
      </c>
      <c r="M77" s="24">
        <f t="shared" si="41"/>
        <v>2463</v>
      </c>
      <c r="N77" s="25">
        <f aca="true" t="shared" si="53" ref="N77:N105">K77/B77</f>
        <v>0.6469704556835253</v>
      </c>
      <c r="O77" s="25">
        <f aca="true" t="shared" si="54" ref="O77:O105">L77/C77</f>
        <v>0.616640337019484</v>
      </c>
      <c r="P77" s="25">
        <f>M77/D77</f>
        <v>0.6321868583162218</v>
      </c>
      <c r="Q77" s="34">
        <v>355</v>
      </c>
      <c r="R77" s="34">
        <v>431</v>
      </c>
      <c r="S77" s="24">
        <f t="shared" si="42"/>
        <v>786</v>
      </c>
      <c r="T77" s="25">
        <f aca="true" t="shared" si="55" ref="T77:T105">Q77/B77</f>
        <v>0.17776664997496244</v>
      </c>
      <c r="U77" s="25">
        <f aca="true" t="shared" si="56" ref="U77:U105">R77/C77</f>
        <v>0.22696155871511323</v>
      </c>
      <c r="V77" s="58">
        <f aca="true" t="shared" si="57" ref="V77:V105">S77/D77</f>
        <v>0.20174537987679672</v>
      </c>
      <c r="W77" s="22">
        <v>109</v>
      </c>
      <c r="X77" s="22">
        <v>174</v>
      </c>
      <c r="Y77" s="22">
        <f t="shared" si="45"/>
        <v>283</v>
      </c>
      <c r="Z77" s="25">
        <f t="shared" si="46"/>
        <v>0.05458187280921382</v>
      </c>
      <c r="AA77" s="25">
        <f t="shared" si="46"/>
        <v>0.09162717219589257</v>
      </c>
      <c r="AB77" s="25">
        <f t="shared" si="46"/>
        <v>0.07263860369609856</v>
      </c>
    </row>
    <row r="78" spans="1:28" s="7" customFormat="1" ht="28.5" customHeight="1">
      <c r="A78" s="26" t="s">
        <v>94</v>
      </c>
      <c r="B78" s="27">
        <f aca="true" t="shared" si="58" ref="B78:C80">E78+K78+Q78</f>
        <v>287</v>
      </c>
      <c r="C78" s="27">
        <f t="shared" si="58"/>
        <v>315</v>
      </c>
      <c r="D78" s="28">
        <f>B78+C78</f>
        <v>602</v>
      </c>
      <c r="E78" s="29">
        <v>51</v>
      </c>
      <c r="F78" s="29">
        <v>64</v>
      </c>
      <c r="G78" s="28">
        <f t="shared" si="40"/>
        <v>115</v>
      </c>
      <c r="H78" s="30">
        <f aca="true" t="shared" si="59" ref="H78:J80">E78/B78</f>
        <v>0.17770034843205576</v>
      </c>
      <c r="I78" s="30">
        <f t="shared" si="59"/>
        <v>0.20317460317460317</v>
      </c>
      <c r="J78" s="30">
        <f t="shared" si="59"/>
        <v>0.19102990033222592</v>
      </c>
      <c r="K78" s="29">
        <v>183</v>
      </c>
      <c r="L78" s="29">
        <v>195</v>
      </c>
      <c r="M78" s="28">
        <f t="shared" si="41"/>
        <v>378</v>
      </c>
      <c r="N78" s="30">
        <f aca="true" t="shared" si="60" ref="N78:O80">K78/B78</f>
        <v>0.6376306620209059</v>
      </c>
      <c r="O78" s="30">
        <f t="shared" si="60"/>
        <v>0.6190476190476191</v>
      </c>
      <c r="P78" s="30">
        <f>M78/D78</f>
        <v>0.627906976744186</v>
      </c>
      <c r="Q78" s="29">
        <v>53</v>
      </c>
      <c r="R78" s="29">
        <v>56</v>
      </c>
      <c r="S78" s="28">
        <f t="shared" si="42"/>
        <v>109</v>
      </c>
      <c r="T78" s="30">
        <f aca="true" t="shared" si="61" ref="T78:V80">Q78/B78</f>
        <v>0.18466898954703834</v>
      </c>
      <c r="U78" s="30">
        <f t="shared" si="61"/>
        <v>0.17777777777777778</v>
      </c>
      <c r="V78" s="59">
        <f t="shared" si="61"/>
        <v>0.18106312292358803</v>
      </c>
      <c r="W78" s="40">
        <v>17</v>
      </c>
      <c r="X78" s="40">
        <v>29</v>
      </c>
      <c r="Y78" s="40">
        <f t="shared" si="45"/>
        <v>46</v>
      </c>
      <c r="Z78" s="43">
        <f t="shared" si="46"/>
        <v>0.059233449477351915</v>
      </c>
      <c r="AA78" s="43">
        <f t="shared" si="46"/>
        <v>0.09206349206349207</v>
      </c>
      <c r="AB78" s="43">
        <f t="shared" si="46"/>
        <v>0.07641196013289037</v>
      </c>
    </row>
    <row r="79" spans="1:28" s="7" customFormat="1" ht="28.5" customHeight="1">
      <c r="A79" s="14" t="s">
        <v>95</v>
      </c>
      <c r="B79" s="15">
        <f t="shared" si="58"/>
        <v>472</v>
      </c>
      <c r="C79" s="15">
        <f t="shared" si="58"/>
        <v>454</v>
      </c>
      <c r="D79" s="16">
        <f>B79+C79</f>
        <v>926</v>
      </c>
      <c r="E79" s="16">
        <v>71</v>
      </c>
      <c r="F79" s="16">
        <v>66</v>
      </c>
      <c r="G79" s="16">
        <f t="shared" si="40"/>
        <v>137</v>
      </c>
      <c r="H79" s="17">
        <f t="shared" si="59"/>
        <v>0.1504237288135593</v>
      </c>
      <c r="I79" s="17">
        <f t="shared" si="59"/>
        <v>0.14537444933920704</v>
      </c>
      <c r="J79" s="17">
        <f t="shared" si="59"/>
        <v>0.14794816414686826</v>
      </c>
      <c r="K79" s="16">
        <v>308</v>
      </c>
      <c r="L79" s="16">
        <v>284</v>
      </c>
      <c r="M79" s="16">
        <f t="shared" si="41"/>
        <v>592</v>
      </c>
      <c r="N79" s="17">
        <f t="shared" si="60"/>
        <v>0.652542372881356</v>
      </c>
      <c r="O79" s="17">
        <f t="shared" si="60"/>
        <v>0.6255506607929515</v>
      </c>
      <c r="P79" s="17">
        <f>M79/D79</f>
        <v>0.6393088552915767</v>
      </c>
      <c r="Q79" s="16">
        <v>93</v>
      </c>
      <c r="R79" s="16">
        <v>104</v>
      </c>
      <c r="S79" s="16">
        <f t="shared" si="42"/>
        <v>197</v>
      </c>
      <c r="T79" s="17">
        <f t="shared" si="61"/>
        <v>0.19703389830508475</v>
      </c>
      <c r="U79" s="17">
        <f t="shared" si="61"/>
        <v>0.2290748898678414</v>
      </c>
      <c r="V79" s="56">
        <f t="shared" si="61"/>
        <v>0.21274298056155508</v>
      </c>
      <c r="W79" s="14">
        <v>25</v>
      </c>
      <c r="X79" s="14">
        <v>36</v>
      </c>
      <c r="Y79" s="14">
        <f t="shared" si="45"/>
        <v>61</v>
      </c>
      <c r="Z79" s="17">
        <f t="shared" si="46"/>
        <v>0.05296610169491525</v>
      </c>
      <c r="AA79" s="17">
        <f t="shared" si="46"/>
        <v>0.07929515418502203</v>
      </c>
      <c r="AB79" s="17">
        <f t="shared" si="46"/>
        <v>0.06587473002159827</v>
      </c>
    </row>
    <row r="80" spans="1:28" s="7" customFormat="1" ht="28.5" customHeight="1">
      <c r="A80" s="31" t="s">
        <v>96</v>
      </c>
      <c r="B80" s="23">
        <f t="shared" si="58"/>
        <v>669</v>
      </c>
      <c r="C80" s="23">
        <f t="shared" si="58"/>
        <v>630</v>
      </c>
      <c r="D80" s="24">
        <f>B80+C80</f>
        <v>1299</v>
      </c>
      <c r="E80" s="24">
        <v>101</v>
      </c>
      <c r="F80" s="24">
        <v>101</v>
      </c>
      <c r="G80" s="24">
        <f t="shared" si="40"/>
        <v>202</v>
      </c>
      <c r="H80" s="32">
        <f t="shared" si="59"/>
        <v>0.15097159940209268</v>
      </c>
      <c r="I80" s="32">
        <f t="shared" si="59"/>
        <v>0.16031746031746033</v>
      </c>
      <c r="J80" s="32">
        <f t="shared" si="59"/>
        <v>0.15550423402617397</v>
      </c>
      <c r="K80" s="24">
        <v>457</v>
      </c>
      <c r="L80" s="24">
        <v>397</v>
      </c>
      <c r="M80" s="24">
        <f t="shared" si="41"/>
        <v>854</v>
      </c>
      <c r="N80" s="32">
        <f t="shared" si="60"/>
        <v>0.6831091180866966</v>
      </c>
      <c r="O80" s="32">
        <f t="shared" si="60"/>
        <v>0.6301587301587301</v>
      </c>
      <c r="P80" s="32">
        <f>M80/D80</f>
        <v>0.657428791377983</v>
      </c>
      <c r="Q80" s="24">
        <v>111</v>
      </c>
      <c r="R80" s="24">
        <v>132</v>
      </c>
      <c r="S80" s="24">
        <f t="shared" si="42"/>
        <v>243</v>
      </c>
      <c r="T80" s="32">
        <f t="shared" si="61"/>
        <v>0.16591928251121077</v>
      </c>
      <c r="U80" s="32">
        <f t="shared" si="61"/>
        <v>0.20952380952380953</v>
      </c>
      <c r="V80" s="60">
        <f t="shared" si="61"/>
        <v>0.18706697459584296</v>
      </c>
      <c r="W80" s="35">
        <v>32</v>
      </c>
      <c r="X80" s="35">
        <v>47</v>
      </c>
      <c r="Y80" s="35">
        <f t="shared" si="45"/>
        <v>79</v>
      </c>
      <c r="Z80" s="38">
        <f t="shared" si="46"/>
        <v>0.04783258594917788</v>
      </c>
      <c r="AA80" s="38">
        <f t="shared" si="46"/>
        <v>0.0746031746031746</v>
      </c>
      <c r="AB80" s="38">
        <f t="shared" si="46"/>
        <v>0.06081601231716705</v>
      </c>
    </row>
    <row r="81" spans="1:28" s="7" customFormat="1" ht="28.5" customHeight="1">
      <c r="A81" s="22" t="s">
        <v>103</v>
      </c>
      <c r="B81" s="23">
        <f>B78+B79+B80</f>
        <v>1428</v>
      </c>
      <c r="C81" s="23">
        <f>C78+C79+C80</f>
        <v>1399</v>
      </c>
      <c r="D81" s="24">
        <f t="shared" si="36"/>
        <v>2827</v>
      </c>
      <c r="E81" s="34">
        <f>E78+E79+E80</f>
        <v>223</v>
      </c>
      <c r="F81" s="34">
        <f>F78+F79+F80</f>
        <v>231</v>
      </c>
      <c r="G81" s="24">
        <f t="shared" si="40"/>
        <v>454</v>
      </c>
      <c r="H81" s="25">
        <f>E81/B81</f>
        <v>0.1561624649859944</v>
      </c>
      <c r="I81" s="25">
        <f t="shared" si="51"/>
        <v>0.1651179413867048</v>
      </c>
      <c r="J81" s="25">
        <f t="shared" si="52"/>
        <v>0.16059426954368589</v>
      </c>
      <c r="K81" s="34">
        <f>K78+K79+K80</f>
        <v>948</v>
      </c>
      <c r="L81" s="34">
        <f>L78+L79+L80</f>
        <v>876</v>
      </c>
      <c r="M81" s="24">
        <f t="shared" si="41"/>
        <v>1824</v>
      </c>
      <c r="N81" s="25">
        <f t="shared" si="53"/>
        <v>0.6638655462184874</v>
      </c>
      <c r="O81" s="25">
        <f t="shared" si="54"/>
        <v>0.6261615439599714</v>
      </c>
      <c r="P81" s="25">
        <f aca="true" t="shared" si="62" ref="P81:P105">M81/D81</f>
        <v>0.6452069331446764</v>
      </c>
      <c r="Q81" s="34">
        <f>Q78+Q79+Q80</f>
        <v>257</v>
      </c>
      <c r="R81" s="34">
        <f>R78+R79+R80</f>
        <v>292</v>
      </c>
      <c r="S81" s="24">
        <f t="shared" si="42"/>
        <v>549</v>
      </c>
      <c r="T81" s="25">
        <f t="shared" si="55"/>
        <v>0.1799719887955182</v>
      </c>
      <c r="U81" s="25">
        <f t="shared" si="56"/>
        <v>0.2087205146533238</v>
      </c>
      <c r="V81" s="58">
        <f t="shared" si="57"/>
        <v>0.19419879731163778</v>
      </c>
      <c r="W81" s="22">
        <f>W78+W79+W80</f>
        <v>74</v>
      </c>
      <c r="X81" s="22">
        <f>X78+X79+X80</f>
        <v>112</v>
      </c>
      <c r="Y81" s="22">
        <f t="shared" si="45"/>
        <v>186</v>
      </c>
      <c r="Z81" s="25">
        <f t="shared" si="46"/>
        <v>0.05182072829131653</v>
      </c>
      <c r="AA81" s="25">
        <f t="shared" si="46"/>
        <v>0.08005718370264475</v>
      </c>
      <c r="AB81" s="25">
        <f t="shared" si="46"/>
        <v>0.06579412805093739</v>
      </c>
    </row>
    <row r="82" spans="1:28" s="7" customFormat="1" ht="28.5" customHeight="1">
      <c r="A82" s="22" t="s">
        <v>63</v>
      </c>
      <c r="B82" s="23">
        <f t="shared" si="43"/>
        <v>150</v>
      </c>
      <c r="C82" s="23">
        <f t="shared" si="44"/>
        <v>171</v>
      </c>
      <c r="D82" s="24">
        <f aca="true" t="shared" si="63" ref="D82:D105">B82+C82</f>
        <v>321</v>
      </c>
      <c r="E82" s="34">
        <v>29</v>
      </c>
      <c r="F82" s="34">
        <v>20</v>
      </c>
      <c r="G82" s="24">
        <f t="shared" si="40"/>
        <v>49</v>
      </c>
      <c r="H82" s="25">
        <f t="shared" si="50"/>
        <v>0.19333333333333333</v>
      </c>
      <c r="I82" s="25">
        <f t="shared" si="51"/>
        <v>0.11695906432748537</v>
      </c>
      <c r="J82" s="25">
        <f t="shared" si="52"/>
        <v>0.1526479750778816</v>
      </c>
      <c r="K82" s="34">
        <v>76</v>
      </c>
      <c r="L82" s="34">
        <v>87</v>
      </c>
      <c r="M82" s="24">
        <f t="shared" si="41"/>
        <v>163</v>
      </c>
      <c r="N82" s="25">
        <f t="shared" si="53"/>
        <v>0.5066666666666667</v>
      </c>
      <c r="O82" s="25">
        <f t="shared" si="54"/>
        <v>0.5087719298245614</v>
      </c>
      <c r="P82" s="25">
        <f t="shared" si="62"/>
        <v>0.5077881619937694</v>
      </c>
      <c r="Q82" s="34">
        <v>45</v>
      </c>
      <c r="R82" s="34">
        <v>64</v>
      </c>
      <c r="S82" s="24">
        <f t="shared" si="42"/>
        <v>109</v>
      </c>
      <c r="T82" s="25">
        <f t="shared" si="55"/>
        <v>0.3</v>
      </c>
      <c r="U82" s="25">
        <f t="shared" si="56"/>
        <v>0.3742690058479532</v>
      </c>
      <c r="V82" s="58">
        <f t="shared" si="57"/>
        <v>0.3395638629283489</v>
      </c>
      <c r="W82" s="49">
        <v>20</v>
      </c>
      <c r="X82" s="49">
        <v>42</v>
      </c>
      <c r="Y82" s="49">
        <f t="shared" si="45"/>
        <v>62</v>
      </c>
      <c r="Z82" s="50">
        <f t="shared" si="46"/>
        <v>0.13333333333333333</v>
      </c>
      <c r="AA82" s="50">
        <f t="shared" si="46"/>
        <v>0.24561403508771928</v>
      </c>
      <c r="AB82" s="50">
        <f t="shared" si="46"/>
        <v>0.19314641744548286</v>
      </c>
    </row>
    <row r="83" spans="1:28" s="7" customFormat="1" ht="28.5" customHeight="1">
      <c r="A83" s="22" t="s">
        <v>64</v>
      </c>
      <c r="B83" s="44">
        <f t="shared" si="43"/>
        <v>1130</v>
      </c>
      <c r="C83" s="44">
        <f t="shared" si="44"/>
        <v>1148</v>
      </c>
      <c r="D83" s="34">
        <f t="shared" si="63"/>
        <v>2278</v>
      </c>
      <c r="E83" s="34">
        <v>109</v>
      </c>
      <c r="F83" s="34">
        <v>130</v>
      </c>
      <c r="G83" s="34">
        <f t="shared" si="40"/>
        <v>239</v>
      </c>
      <c r="H83" s="25">
        <f t="shared" si="50"/>
        <v>0.09646017699115045</v>
      </c>
      <c r="I83" s="25">
        <f t="shared" si="51"/>
        <v>0.1132404181184669</v>
      </c>
      <c r="J83" s="25">
        <f t="shared" si="52"/>
        <v>0.10491659350307288</v>
      </c>
      <c r="K83" s="34">
        <v>712</v>
      </c>
      <c r="L83" s="34">
        <v>667</v>
      </c>
      <c r="M83" s="34">
        <f t="shared" si="41"/>
        <v>1379</v>
      </c>
      <c r="N83" s="25">
        <f t="shared" si="53"/>
        <v>0.6300884955752213</v>
      </c>
      <c r="O83" s="25">
        <f t="shared" si="54"/>
        <v>0.5810104529616724</v>
      </c>
      <c r="P83" s="25">
        <f t="shared" si="62"/>
        <v>0.6053555750658473</v>
      </c>
      <c r="Q83" s="34">
        <v>309</v>
      </c>
      <c r="R83" s="34">
        <v>351</v>
      </c>
      <c r="S83" s="34">
        <f t="shared" si="42"/>
        <v>660</v>
      </c>
      <c r="T83" s="25">
        <f t="shared" si="55"/>
        <v>0.2734513274336283</v>
      </c>
      <c r="U83" s="25">
        <f t="shared" si="56"/>
        <v>0.3057491289198606</v>
      </c>
      <c r="V83" s="58">
        <f t="shared" si="57"/>
        <v>0.2897278314310799</v>
      </c>
      <c r="W83" s="22">
        <v>117</v>
      </c>
      <c r="X83" s="22">
        <v>158</v>
      </c>
      <c r="Y83" s="22">
        <f t="shared" si="45"/>
        <v>275</v>
      </c>
      <c r="Z83" s="25">
        <f t="shared" si="46"/>
        <v>0.10353982300884956</v>
      </c>
      <c r="AA83" s="25">
        <f t="shared" si="46"/>
        <v>0.13763066202090593</v>
      </c>
      <c r="AB83" s="25">
        <f t="shared" si="46"/>
        <v>0.12071992976294996</v>
      </c>
    </row>
    <row r="84" spans="1:28" s="7" customFormat="1" ht="28.5" customHeight="1">
      <c r="A84" s="40" t="s">
        <v>65</v>
      </c>
      <c r="B84" s="41">
        <f t="shared" si="43"/>
        <v>100</v>
      </c>
      <c r="C84" s="41">
        <f t="shared" si="44"/>
        <v>99</v>
      </c>
      <c r="D84" s="42">
        <f t="shared" si="63"/>
        <v>199</v>
      </c>
      <c r="E84" s="42">
        <v>14</v>
      </c>
      <c r="F84" s="42">
        <v>12</v>
      </c>
      <c r="G84" s="42">
        <f t="shared" si="40"/>
        <v>26</v>
      </c>
      <c r="H84" s="43">
        <f t="shared" si="50"/>
        <v>0.14</v>
      </c>
      <c r="I84" s="43">
        <f t="shared" si="51"/>
        <v>0.12121212121212122</v>
      </c>
      <c r="J84" s="43">
        <f t="shared" si="52"/>
        <v>0.1306532663316583</v>
      </c>
      <c r="K84" s="42">
        <v>56</v>
      </c>
      <c r="L84" s="42">
        <v>62</v>
      </c>
      <c r="M84" s="42">
        <f t="shared" si="41"/>
        <v>118</v>
      </c>
      <c r="N84" s="43">
        <f t="shared" si="53"/>
        <v>0.56</v>
      </c>
      <c r="O84" s="43">
        <f t="shared" si="54"/>
        <v>0.6262626262626263</v>
      </c>
      <c r="P84" s="43">
        <f t="shared" si="62"/>
        <v>0.592964824120603</v>
      </c>
      <c r="Q84" s="42">
        <v>30</v>
      </c>
      <c r="R84" s="42">
        <v>25</v>
      </c>
      <c r="S84" s="42">
        <f t="shared" si="42"/>
        <v>55</v>
      </c>
      <c r="T84" s="43">
        <f t="shared" si="55"/>
        <v>0.3</v>
      </c>
      <c r="U84" s="43">
        <f t="shared" si="56"/>
        <v>0.25252525252525254</v>
      </c>
      <c r="V84" s="64">
        <f t="shared" si="57"/>
        <v>0.27638190954773867</v>
      </c>
      <c r="W84" s="40">
        <v>9</v>
      </c>
      <c r="X84" s="40">
        <v>7</v>
      </c>
      <c r="Y84" s="40">
        <f t="shared" si="45"/>
        <v>16</v>
      </c>
      <c r="Z84" s="43">
        <f t="shared" si="46"/>
        <v>0.09</v>
      </c>
      <c r="AA84" s="43">
        <f t="shared" si="46"/>
        <v>0.0707070707070707</v>
      </c>
      <c r="AB84" s="43">
        <f t="shared" si="46"/>
        <v>0.08040201005025126</v>
      </c>
    </row>
    <row r="85" spans="1:28" s="7" customFormat="1" ht="28.5" customHeight="1">
      <c r="A85" s="14" t="s">
        <v>66</v>
      </c>
      <c r="B85" s="15">
        <f t="shared" si="43"/>
        <v>767</v>
      </c>
      <c r="C85" s="15">
        <f t="shared" si="44"/>
        <v>760</v>
      </c>
      <c r="D85" s="16">
        <f t="shared" si="63"/>
        <v>1527</v>
      </c>
      <c r="E85" s="16">
        <v>93</v>
      </c>
      <c r="F85" s="16">
        <v>113</v>
      </c>
      <c r="G85" s="16">
        <f t="shared" si="40"/>
        <v>206</v>
      </c>
      <c r="H85" s="17">
        <f t="shared" si="50"/>
        <v>0.121251629726206</v>
      </c>
      <c r="I85" s="17">
        <f t="shared" si="51"/>
        <v>0.14868421052631578</v>
      </c>
      <c r="J85" s="17">
        <f t="shared" si="52"/>
        <v>0.13490504256712507</v>
      </c>
      <c r="K85" s="16">
        <v>503</v>
      </c>
      <c r="L85" s="16">
        <v>445</v>
      </c>
      <c r="M85" s="16">
        <f t="shared" si="41"/>
        <v>948</v>
      </c>
      <c r="N85" s="17">
        <f t="shared" si="53"/>
        <v>0.6558018252933507</v>
      </c>
      <c r="O85" s="17">
        <f t="shared" si="54"/>
        <v>0.5855263157894737</v>
      </c>
      <c r="P85" s="17">
        <f t="shared" si="62"/>
        <v>0.6208251473477406</v>
      </c>
      <c r="Q85" s="16">
        <v>171</v>
      </c>
      <c r="R85" s="16">
        <v>202</v>
      </c>
      <c r="S85" s="16">
        <f t="shared" si="42"/>
        <v>373</v>
      </c>
      <c r="T85" s="17">
        <f t="shared" si="55"/>
        <v>0.22294654498044328</v>
      </c>
      <c r="U85" s="17">
        <f t="shared" si="56"/>
        <v>0.2657894736842105</v>
      </c>
      <c r="V85" s="56">
        <f t="shared" si="57"/>
        <v>0.24426981008513424</v>
      </c>
      <c r="W85" s="14">
        <v>67</v>
      </c>
      <c r="X85" s="14">
        <v>90</v>
      </c>
      <c r="Y85" s="14">
        <f t="shared" si="45"/>
        <v>157</v>
      </c>
      <c r="Z85" s="17">
        <f t="shared" si="46"/>
        <v>0.08735332464146023</v>
      </c>
      <c r="AA85" s="17">
        <f t="shared" si="46"/>
        <v>0.11842105263157894</v>
      </c>
      <c r="AB85" s="17">
        <f t="shared" si="46"/>
        <v>0.10281597904387688</v>
      </c>
    </row>
    <row r="86" spans="1:28" s="7" customFormat="1" ht="28.5" customHeight="1">
      <c r="A86" s="14" t="s">
        <v>67</v>
      </c>
      <c r="B86" s="15">
        <f t="shared" si="43"/>
        <v>557</v>
      </c>
      <c r="C86" s="15">
        <f t="shared" si="44"/>
        <v>541</v>
      </c>
      <c r="D86" s="16">
        <f t="shared" si="63"/>
        <v>1098</v>
      </c>
      <c r="E86" s="16">
        <v>97</v>
      </c>
      <c r="F86" s="16">
        <v>101</v>
      </c>
      <c r="G86" s="16">
        <f t="shared" si="40"/>
        <v>198</v>
      </c>
      <c r="H86" s="17">
        <f t="shared" si="50"/>
        <v>0.1741472172351885</v>
      </c>
      <c r="I86" s="17">
        <f t="shared" si="51"/>
        <v>0.1866913123844732</v>
      </c>
      <c r="J86" s="17">
        <f t="shared" si="52"/>
        <v>0.18032786885245902</v>
      </c>
      <c r="K86" s="16">
        <v>355</v>
      </c>
      <c r="L86" s="16">
        <v>316</v>
      </c>
      <c r="M86" s="16">
        <f t="shared" si="41"/>
        <v>671</v>
      </c>
      <c r="N86" s="17">
        <f t="shared" si="53"/>
        <v>0.6373429084380611</v>
      </c>
      <c r="O86" s="17">
        <f t="shared" si="54"/>
        <v>0.5841035120147874</v>
      </c>
      <c r="P86" s="17">
        <f t="shared" si="62"/>
        <v>0.6111111111111112</v>
      </c>
      <c r="Q86" s="16">
        <v>105</v>
      </c>
      <c r="R86" s="16">
        <v>124</v>
      </c>
      <c r="S86" s="16">
        <f t="shared" si="42"/>
        <v>229</v>
      </c>
      <c r="T86" s="17">
        <f t="shared" si="55"/>
        <v>0.18850987432675045</v>
      </c>
      <c r="U86" s="17">
        <f t="shared" si="56"/>
        <v>0.22920517560073936</v>
      </c>
      <c r="V86" s="56">
        <f t="shared" si="57"/>
        <v>0.20856102003642987</v>
      </c>
      <c r="W86" s="14">
        <v>25</v>
      </c>
      <c r="X86" s="14">
        <v>37</v>
      </c>
      <c r="Y86" s="14">
        <f t="shared" si="45"/>
        <v>62</v>
      </c>
      <c r="Z86" s="17">
        <f t="shared" si="46"/>
        <v>0.04488330341113106</v>
      </c>
      <c r="AA86" s="17">
        <f t="shared" si="46"/>
        <v>0.06839186691312385</v>
      </c>
      <c r="AB86" s="17">
        <f t="shared" si="46"/>
        <v>0.056466302367941715</v>
      </c>
    </row>
    <row r="87" spans="1:28" s="7" customFormat="1" ht="28.5" customHeight="1">
      <c r="A87" s="14" t="s">
        <v>68</v>
      </c>
      <c r="B87" s="15">
        <f t="shared" si="43"/>
        <v>643</v>
      </c>
      <c r="C87" s="15">
        <f t="shared" si="44"/>
        <v>569</v>
      </c>
      <c r="D87" s="16">
        <f t="shared" si="63"/>
        <v>1212</v>
      </c>
      <c r="E87" s="16">
        <v>89</v>
      </c>
      <c r="F87" s="16">
        <v>62</v>
      </c>
      <c r="G87" s="16">
        <f t="shared" si="40"/>
        <v>151</v>
      </c>
      <c r="H87" s="17">
        <f t="shared" si="50"/>
        <v>0.13841368584758942</v>
      </c>
      <c r="I87" s="17">
        <f t="shared" si="51"/>
        <v>0.10896309314586995</v>
      </c>
      <c r="J87" s="17">
        <f t="shared" si="52"/>
        <v>0.12458745874587458</v>
      </c>
      <c r="K87" s="16">
        <v>398</v>
      </c>
      <c r="L87" s="16">
        <v>321</v>
      </c>
      <c r="M87" s="16">
        <f t="shared" si="41"/>
        <v>719</v>
      </c>
      <c r="N87" s="17">
        <f t="shared" si="53"/>
        <v>0.6189735614307932</v>
      </c>
      <c r="O87" s="17">
        <f t="shared" si="54"/>
        <v>0.5641476274165202</v>
      </c>
      <c r="P87" s="17">
        <f t="shared" si="62"/>
        <v>0.5932343234323433</v>
      </c>
      <c r="Q87" s="16">
        <v>156</v>
      </c>
      <c r="R87" s="16">
        <v>186</v>
      </c>
      <c r="S87" s="16">
        <f t="shared" si="42"/>
        <v>342</v>
      </c>
      <c r="T87" s="17">
        <f t="shared" si="55"/>
        <v>0.24261275272161742</v>
      </c>
      <c r="U87" s="17">
        <f t="shared" si="56"/>
        <v>0.3268892794376098</v>
      </c>
      <c r="V87" s="56">
        <f t="shared" si="57"/>
        <v>0.28217821782178215</v>
      </c>
      <c r="W87" s="14">
        <v>55</v>
      </c>
      <c r="X87" s="14">
        <v>82</v>
      </c>
      <c r="Y87" s="14">
        <f t="shared" si="45"/>
        <v>137</v>
      </c>
      <c r="Z87" s="17">
        <f t="shared" si="46"/>
        <v>0.08553654743390357</v>
      </c>
      <c r="AA87" s="17">
        <f t="shared" si="46"/>
        <v>0.14411247803163443</v>
      </c>
      <c r="AB87" s="17">
        <f t="shared" si="46"/>
        <v>0.11303630363036303</v>
      </c>
    </row>
    <row r="88" spans="1:28" s="7" customFormat="1" ht="28.5" customHeight="1">
      <c r="A88" s="14" t="s">
        <v>69</v>
      </c>
      <c r="B88" s="15">
        <f t="shared" si="43"/>
        <v>420</v>
      </c>
      <c r="C88" s="15">
        <f t="shared" si="44"/>
        <v>405</v>
      </c>
      <c r="D88" s="16">
        <f t="shared" si="63"/>
        <v>825</v>
      </c>
      <c r="E88" s="16">
        <v>56</v>
      </c>
      <c r="F88" s="16">
        <v>67</v>
      </c>
      <c r="G88" s="16">
        <f t="shared" si="40"/>
        <v>123</v>
      </c>
      <c r="H88" s="17">
        <f t="shared" si="50"/>
        <v>0.13333333333333333</v>
      </c>
      <c r="I88" s="17">
        <f t="shared" si="51"/>
        <v>0.1654320987654321</v>
      </c>
      <c r="J88" s="17">
        <f t="shared" si="52"/>
        <v>0.14909090909090908</v>
      </c>
      <c r="K88" s="16">
        <v>278</v>
      </c>
      <c r="L88" s="16">
        <v>246</v>
      </c>
      <c r="M88" s="16">
        <f t="shared" si="41"/>
        <v>524</v>
      </c>
      <c r="N88" s="17">
        <f t="shared" si="53"/>
        <v>0.6619047619047619</v>
      </c>
      <c r="O88" s="17">
        <f t="shared" si="54"/>
        <v>0.6074074074074074</v>
      </c>
      <c r="P88" s="17">
        <f t="shared" si="62"/>
        <v>0.6351515151515151</v>
      </c>
      <c r="Q88" s="16">
        <v>86</v>
      </c>
      <c r="R88" s="16">
        <v>92</v>
      </c>
      <c r="S88" s="16">
        <f t="shared" si="42"/>
        <v>178</v>
      </c>
      <c r="T88" s="17">
        <f t="shared" si="55"/>
        <v>0.20476190476190476</v>
      </c>
      <c r="U88" s="17">
        <f t="shared" si="56"/>
        <v>0.2271604938271605</v>
      </c>
      <c r="V88" s="56">
        <f t="shared" si="57"/>
        <v>0.21575757575757576</v>
      </c>
      <c r="W88" s="14">
        <v>33</v>
      </c>
      <c r="X88" s="14">
        <v>34</v>
      </c>
      <c r="Y88" s="14">
        <f t="shared" si="45"/>
        <v>67</v>
      </c>
      <c r="Z88" s="17">
        <f t="shared" si="46"/>
        <v>0.07857142857142857</v>
      </c>
      <c r="AA88" s="17">
        <f t="shared" si="46"/>
        <v>0.08395061728395062</v>
      </c>
      <c r="AB88" s="17">
        <f t="shared" si="46"/>
        <v>0.08121212121212121</v>
      </c>
    </row>
    <row r="89" spans="1:28" s="7" customFormat="1" ht="28.5" customHeight="1">
      <c r="A89" s="31" t="s">
        <v>70</v>
      </c>
      <c r="B89" s="23">
        <f t="shared" si="43"/>
        <v>242</v>
      </c>
      <c r="C89" s="23">
        <f t="shared" si="44"/>
        <v>208</v>
      </c>
      <c r="D89" s="24">
        <f t="shared" si="63"/>
        <v>450</v>
      </c>
      <c r="E89" s="24">
        <v>24</v>
      </c>
      <c r="F89" s="24">
        <v>17</v>
      </c>
      <c r="G89" s="24">
        <f t="shared" si="40"/>
        <v>41</v>
      </c>
      <c r="H89" s="32">
        <f t="shared" si="50"/>
        <v>0.09917355371900827</v>
      </c>
      <c r="I89" s="32">
        <f t="shared" si="51"/>
        <v>0.08173076923076923</v>
      </c>
      <c r="J89" s="32">
        <f t="shared" si="52"/>
        <v>0.09111111111111111</v>
      </c>
      <c r="K89" s="24">
        <v>152</v>
      </c>
      <c r="L89" s="24">
        <v>118</v>
      </c>
      <c r="M89" s="24">
        <f t="shared" si="41"/>
        <v>270</v>
      </c>
      <c r="N89" s="32">
        <f t="shared" si="53"/>
        <v>0.628099173553719</v>
      </c>
      <c r="O89" s="32">
        <f t="shared" si="54"/>
        <v>0.5673076923076923</v>
      </c>
      <c r="P89" s="32">
        <f t="shared" si="62"/>
        <v>0.6</v>
      </c>
      <c r="Q89" s="24">
        <v>66</v>
      </c>
      <c r="R89" s="24">
        <v>73</v>
      </c>
      <c r="S89" s="24">
        <f t="shared" si="42"/>
        <v>139</v>
      </c>
      <c r="T89" s="32">
        <f t="shared" si="55"/>
        <v>0.2727272727272727</v>
      </c>
      <c r="U89" s="32">
        <f t="shared" si="56"/>
        <v>0.35096153846153844</v>
      </c>
      <c r="V89" s="60">
        <f t="shared" si="57"/>
        <v>0.3088888888888889</v>
      </c>
      <c r="W89" s="35">
        <v>33</v>
      </c>
      <c r="X89" s="35">
        <v>37</v>
      </c>
      <c r="Y89" s="35">
        <f t="shared" si="45"/>
        <v>70</v>
      </c>
      <c r="Z89" s="38">
        <f t="shared" si="46"/>
        <v>0.13636363636363635</v>
      </c>
      <c r="AA89" s="38">
        <f t="shared" si="46"/>
        <v>0.1778846153846154</v>
      </c>
      <c r="AB89" s="38">
        <f t="shared" si="46"/>
        <v>0.15555555555555556</v>
      </c>
    </row>
    <row r="90" spans="1:28" s="7" customFormat="1" ht="28.5" customHeight="1">
      <c r="A90" s="22" t="s">
        <v>106</v>
      </c>
      <c r="B90" s="34">
        <f>B84+B85+B86+B87+B88+B89</f>
        <v>2729</v>
      </c>
      <c r="C90" s="34">
        <f>C84+C85+C86+C87+C88+C89</f>
        <v>2582</v>
      </c>
      <c r="D90" s="34">
        <f t="shared" si="63"/>
        <v>5311</v>
      </c>
      <c r="E90" s="34">
        <f>E84+E85+E86+E87+E88+E89</f>
        <v>373</v>
      </c>
      <c r="F90" s="34">
        <f>F84+F85+F86+F87+F88+F89</f>
        <v>372</v>
      </c>
      <c r="G90" s="34">
        <f t="shared" si="40"/>
        <v>745</v>
      </c>
      <c r="H90" s="25">
        <f>E90/B90</f>
        <v>0.1366801026016856</v>
      </c>
      <c r="I90" s="25">
        <f t="shared" si="51"/>
        <v>0.14407436096049575</v>
      </c>
      <c r="J90" s="25">
        <f t="shared" si="52"/>
        <v>0.1402749011485596</v>
      </c>
      <c r="K90" s="34">
        <f>K84+K85+K86+K87+K88+K89</f>
        <v>1742</v>
      </c>
      <c r="L90" s="34">
        <f>L84+L85+L86+L87+L88+L89</f>
        <v>1508</v>
      </c>
      <c r="M90" s="34">
        <f t="shared" si="41"/>
        <v>3250</v>
      </c>
      <c r="N90" s="25">
        <f t="shared" si="53"/>
        <v>0.6383290582631</v>
      </c>
      <c r="O90" s="25">
        <f t="shared" si="54"/>
        <v>0.5840433772269559</v>
      </c>
      <c r="P90" s="25">
        <f t="shared" si="62"/>
        <v>0.6119374882319714</v>
      </c>
      <c r="Q90" s="34">
        <f>Q84+Q85+Q86+Q87+Q88+Q89</f>
        <v>614</v>
      </c>
      <c r="R90" s="34">
        <f>R84+R85+R86+R87+R88+R89</f>
        <v>702</v>
      </c>
      <c r="S90" s="34">
        <f t="shared" si="42"/>
        <v>1316</v>
      </c>
      <c r="T90" s="25">
        <f t="shared" si="55"/>
        <v>0.22499083913521437</v>
      </c>
      <c r="U90" s="25">
        <f t="shared" si="56"/>
        <v>0.27188226181254843</v>
      </c>
      <c r="V90" s="58">
        <f t="shared" si="57"/>
        <v>0.24778761061946902</v>
      </c>
      <c r="W90" s="22">
        <f>W84+W85+W86+W87+W88+W89</f>
        <v>222</v>
      </c>
      <c r="X90" s="22">
        <f>X84+X85+X86+X87+X88+X89</f>
        <v>287</v>
      </c>
      <c r="Y90" s="22">
        <f t="shared" si="45"/>
        <v>509</v>
      </c>
      <c r="Z90" s="25">
        <f t="shared" si="46"/>
        <v>0.08134847929644558</v>
      </c>
      <c r="AA90" s="25">
        <f t="shared" si="46"/>
        <v>0.11115414407436096</v>
      </c>
      <c r="AB90" s="25">
        <f t="shared" si="46"/>
        <v>0.09583882508002259</v>
      </c>
    </row>
    <row r="91" spans="1:28" s="7" customFormat="1" ht="28.5" customHeight="1">
      <c r="A91" s="31" t="s">
        <v>71</v>
      </c>
      <c r="B91" s="23">
        <f aca="true" t="shared" si="64" ref="B91:C94">E91+K91+Q91</f>
        <v>589</v>
      </c>
      <c r="C91" s="23">
        <f t="shared" si="64"/>
        <v>638</v>
      </c>
      <c r="D91" s="24">
        <f t="shared" si="63"/>
        <v>1227</v>
      </c>
      <c r="E91" s="24">
        <v>64</v>
      </c>
      <c r="F91" s="24">
        <v>67</v>
      </c>
      <c r="G91" s="24">
        <f t="shared" si="40"/>
        <v>131</v>
      </c>
      <c r="H91" s="32">
        <f t="shared" si="50"/>
        <v>0.10865874363327674</v>
      </c>
      <c r="I91" s="32">
        <f t="shared" si="51"/>
        <v>0.10501567398119123</v>
      </c>
      <c r="J91" s="32">
        <f t="shared" si="52"/>
        <v>0.10676446617766912</v>
      </c>
      <c r="K91" s="24">
        <v>290</v>
      </c>
      <c r="L91" s="24">
        <v>313</v>
      </c>
      <c r="M91" s="24">
        <f t="shared" si="41"/>
        <v>603</v>
      </c>
      <c r="N91" s="32">
        <f t="shared" si="53"/>
        <v>0.4923599320882852</v>
      </c>
      <c r="O91" s="32">
        <f t="shared" si="54"/>
        <v>0.49059561128526646</v>
      </c>
      <c r="P91" s="32">
        <f t="shared" si="62"/>
        <v>0.49144254278728605</v>
      </c>
      <c r="Q91" s="24">
        <v>235</v>
      </c>
      <c r="R91" s="24">
        <v>258</v>
      </c>
      <c r="S91" s="24">
        <f t="shared" si="42"/>
        <v>493</v>
      </c>
      <c r="T91" s="32">
        <f t="shared" si="55"/>
        <v>0.398981324278438</v>
      </c>
      <c r="U91" s="32">
        <f t="shared" si="56"/>
        <v>0.4043887147335423</v>
      </c>
      <c r="V91" s="60">
        <f t="shared" si="57"/>
        <v>0.40179299103504484</v>
      </c>
      <c r="W91" s="22">
        <v>87</v>
      </c>
      <c r="X91" s="22">
        <v>81</v>
      </c>
      <c r="Y91" s="22">
        <f t="shared" si="45"/>
        <v>168</v>
      </c>
      <c r="Z91" s="25">
        <f t="shared" si="46"/>
        <v>0.14770797962648557</v>
      </c>
      <c r="AA91" s="25">
        <f t="shared" si="46"/>
        <v>0.12695924764890282</v>
      </c>
      <c r="AB91" s="25">
        <f t="shared" si="46"/>
        <v>0.13691931540342298</v>
      </c>
    </row>
    <row r="92" spans="1:28" s="7" customFormat="1" ht="28.5" customHeight="1">
      <c r="A92" s="26" t="s">
        <v>72</v>
      </c>
      <c r="B92" s="27">
        <f t="shared" si="64"/>
        <v>803</v>
      </c>
      <c r="C92" s="27">
        <f t="shared" si="64"/>
        <v>866</v>
      </c>
      <c r="D92" s="28">
        <f t="shared" si="63"/>
        <v>1669</v>
      </c>
      <c r="E92" s="29">
        <v>118</v>
      </c>
      <c r="F92" s="29">
        <v>137</v>
      </c>
      <c r="G92" s="28">
        <f t="shared" si="40"/>
        <v>255</v>
      </c>
      <c r="H92" s="30">
        <f t="shared" si="50"/>
        <v>0.14694894146948942</v>
      </c>
      <c r="I92" s="30">
        <f t="shared" si="51"/>
        <v>0.1581986143187067</v>
      </c>
      <c r="J92" s="30">
        <f t="shared" si="52"/>
        <v>0.15278609946075494</v>
      </c>
      <c r="K92" s="29">
        <v>598</v>
      </c>
      <c r="L92" s="29">
        <v>610</v>
      </c>
      <c r="M92" s="28">
        <f t="shared" si="41"/>
        <v>1208</v>
      </c>
      <c r="N92" s="30">
        <f t="shared" si="53"/>
        <v>0.7447073474470735</v>
      </c>
      <c r="O92" s="30">
        <f t="shared" si="54"/>
        <v>0.7043879907621247</v>
      </c>
      <c r="P92" s="30">
        <f t="shared" si="62"/>
        <v>0.7237866986219293</v>
      </c>
      <c r="Q92" s="29">
        <v>87</v>
      </c>
      <c r="R92" s="29">
        <v>119</v>
      </c>
      <c r="S92" s="28">
        <f t="shared" si="42"/>
        <v>206</v>
      </c>
      <c r="T92" s="30">
        <f t="shared" si="55"/>
        <v>0.10834371108343711</v>
      </c>
      <c r="U92" s="30">
        <f t="shared" si="56"/>
        <v>0.1374133949191686</v>
      </c>
      <c r="V92" s="59">
        <f t="shared" si="57"/>
        <v>0.12342720191731575</v>
      </c>
      <c r="W92" s="40">
        <v>39</v>
      </c>
      <c r="X92" s="40">
        <v>56</v>
      </c>
      <c r="Y92" s="40">
        <f t="shared" si="45"/>
        <v>95</v>
      </c>
      <c r="Z92" s="43">
        <f t="shared" si="46"/>
        <v>0.048567870485678705</v>
      </c>
      <c r="AA92" s="43">
        <f t="shared" si="46"/>
        <v>0.06466512702078522</v>
      </c>
      <c r="AB92" s="43">
        <f t="shared" si="46"/>
        <v>0.056920311563810666</v>
      </c>
    </row>
    <row r="93" spans="1:28" s="7" customFormat="1" ht="28.5" customHeight="1">
      <c r="A93" s="14" t="s">
        <v>73</v>
      </c>
      <c r="B93" s="15">
        <f t="shared" si="64"/>
        <v>453</v>
      </c>
      <c r="C93" s="15">
        <f t="shared" si="64"/>
        <v>430</v>
      </c>
      <c r="D93" s="16">
        <f t="shared" si="63"/>
        <v>883</v>
      </c>
      <c r="E93" s="16">
        <v>56</v>
      </c>
      <c r="F93" s="16">
        <v>66</v>
      </c>
      <c r="G93" s="16">
        <f t="shared" si="40"/>
        <v>122</v>
      </c>
      <c r="H93" s="17">
        <f t="shared" si="50"/>
        <v>0.12362030905077263</v>
      </c>
      <c r="I93" s="17">
        <f t="shared" si="51"/>
        <v>0.15348837209302327</v>
      </c>
      <c r="J93" s="17">
        <f t="shared" si="52"/>
        <v>0.13816534541336353</v>
      </c>
      <c r="K93" s="16">
        <v>360</v>
      </c>
      <c r="L93" s="16">
        <v>323</v>
      </c>
      <c r="M93" s="16">
        <f t="shared" si="41"/>
        <v>683</v>
      </c>
      <c r="N93" s="17">
        <f t="shared" si="53"/>
        <v>0.7947019867549668</v>
      </c>
      <c r="O93" s="17">
        <f t="shared" si="54"/>
        <v>0.7511627906976744</v>
      </c>
      <c r="P93" s="17">
        <f t="shared" si="62"/>
        <v>0.7734994337485843</v>
      </c>
      <c r="Q93" s="16">
        <v>37</v>
      </c>
      <c r="R93" s="16">
        <v>41</v>
      </c>
      <c r="S93" s="16">
        <f t="shared" si="42"/>
        <v>78</v>
      </c>
      <c r="T93" s="17">
        <f t="shared" si="55"/>
        <v>0.08167770419426049</v>
      </c>
      <c r="U93" s="17">
        <f t="shared" si="56"/>
        <v>0.09534883720930233</v>
      </c>
      <c r="V93" s="56">
        <f t="shared" si="57"/>
        <v>0.08833522083805209</v>
      </c>
      <c r="W93" s="14">
        <v>10</v>
      </c>
      <c r="X93" s="14">
        <v>14</v>
      </c>
      <c r="Y93" s="14">
        <f t="shared" si="45"/>
        <v>24</v>
      </c>
      <c r="Z93" s="17">
        <f t="shared" si="46"/>
        <v>0.02207505518763797</v>
      </c>
      <c r="AA93" s="17">
        <f t="shared" si="46"/>
        <v>0.03255813953488372</v>
      </c>
      <c r="AB93" s="17">
        <f t="shared" si="46"/>
        <v>0.027180067950169876</v>
      </c>
    </row>
    <row r="94" spans="1:28" s="7" customFormat="1" ht="28.5" customHeight="1">
      <c r="A94" s="31" t="s">
        <v>74</v>
      </c>
      <c r="B94" s="23">
        <f t="shared" si="64"/>
        <v>1867</v>
      </c>
      <c r="C94" s="23">
        <f t="shared" si="64"/>
        <v>1793</v>
      </c>
      <c r="D94" s="24">
        <f t="shared" si="63"/>
        <v>3660</v>
      </c>
      <c r="E94" s="24">
        <v>308</v>
      </c>
      <c r="F94" s="24">
        <v>290</v>
      </c>
      <c r="G94" s="24">
        <f t="shared" si="40"/>
        <v>598</v>
      </c>
      <c r="H94" s="32">
        <f t="shared" si="50"/>
        <v>0.1649705409748259</v>
      </c>
      <c r="I94" s="32">
        <f t="shared" si="51"/>
        <v>0.16174010039040715</v>
      </c>
      <c r="J94" s="32">
        <f t="shared" si="52"/>
        <v>0.1633879781420765</v>
      </c>
      <c r="K94" s="24">
        <v>1418</v>
      </c>
      <c r="L94" s="24">
        <v>1307</v>
      </c>
      <c r="M94" s="20">
        <f t="shared" si="41"/>
        <v>2725</v>
      </c>
      <c r="N94" s="32">
        <f t="shared" si="53"/>
        <v>0.7595072308516336</v>
      </c>
      <c r="O94" s="32">
        <f t="shared" si="54"/>
        <v>0.7289459007250418</v>
      </c>
      <c r="P94" s="32">
        <f t="shared" si="62"/>
        <v>0.744535519125683</v>
      </c>
      <c r="Q94" s="24">
        <v>141</v>
      </c>
      <c r="R94" s="24">
        <v>196</v>
      </c>
      <c r="S94" s="24">
        <f t="shared" si="42"/>
        <v>337</v>
      </c>
      <c r="T94" s="32">
        <f t="shared" si="55"/>
        <v>0.07552222817354044</v>
      </c>
      <c r="U94" s="32">
        <f t="shared" si="56"/>
        <v>0.10931399888455103</v>
      </c>
      <c r="V94" s="60">
        <f t="shared" si="57"/>
        <v>0.09207650273224044</v>
      </c>
      <c r="W94" s="35">
        <v>39</v>
      </c>
      <c r="X94" s="35">
        <v>89</v>
      </c>
      <c r="Y94" s="35">
        <f t="shared" si="45"/>
        <v>128</v>
      </c>
      <c r="Z94" s="38">
        <f t="shared" si="46"/>
        <v>0.02088912694161757</v>
      </c>
      <c r="AA94" s="38">
        <f t="shared" si="46"/>
        <v>0.049637479085331844</v>
      </c>
      <c r="AB94" s="38">
        <f t="shared" si="46"/>
        <v>0.034972677595628415</v>
      </c>
    </row>
    <row r="95" spans="1:28" s="7" customFormat="1" ht="28.5" customHeight="1">
      <c r="A95" s="22" t="s">
        <v>75</v>
      </c>
      <c r="B95" s="34">
        <f>B92+B93+B94</f>
        <v>3123</v>
      </c>
      <c r="C95" s="34">
        <f>C92+C93+C94</f>
        <v>3089</v>
      </c>
      <c r="D95" s="24">
        <f t="shared" si="63"/>
        <v>6212</v>
      </c>
      <c r="E95" s="34">
        <f>E92+E93+E94</f>
        <v>482</v>
      </c>
      <c r="F95" s="34">
        <f>F92+F93+F94</f>
        <v>493</v>
      </c>
      <c r="G95" s="24">
        <f t="shared" si="40"/>
        <v>975</v>
      </c>
      <c r="H95" s="25">
        <f t="shared" si="50"/>
        <v>0.154338776817163</v>
      </c>
      <c r="I95" s="25">
        <f t="shared" si="51"/>
        <v>0.1595985755908061</v>
      </c>
      <c r="J95" s="25">
        <f t="shared" si="52"/>
        <v>0.1569542820347714</v>
      </c>
      <c r="K95" s="34">
        <f>K92+K93+K94</f>
        <v>2376</v>
      </c>
      <c r="L95" s="34">
        <f>L92+L93+L94</f>
        <v>2240</v>
      </c>
      <c r="M95" s="24">
        <f t="shared" si="41"/>
        <v>4616</v>
      </c>
      <c r="N95" s="25">
        <f t="shared" si="53"/>
        <v>0.760806916426513</v>
      </c>
      <c r="O95" s="25">
        <f t="shared" si="54"/>
        <v>0.7251537714470703</v>
      </c>
      <c r="P95" s="25">
        <f t="shared" si="62"/>
        <v>0.7430779137153896</v>
      </c>
      <c r="Q95" s="34">
        <f>Q92+Q93+Q94</f>
        <v>265</v>
      </c>
      <c r="R95" s="34">
        <f>R92+R93+R94</f>
        <v>356</v>
      </c>
      <c r="S95" s="24">
        <f t="shared" si="42"/>
        <v>621</v>
      </c>
      <c r="T95" s="25">
        <f t="shared" si="55"/>
        <v>0.08485430675632405</v>
      </c>
      <c r="U95" s="25">
        <f t="shared" si="56"/>
        <v>0.11524765296212366</v>
      </c>
      <c r="V95" s="58">
        <f t="shared" si="57"/>
        <v>0.09996780424983902</v>
      </c>
      <c r="W95" s="22">
        <f>W92+W93+W94</f>
        <v>88</v>
      </c>
      <c r="X95" s="22">
        <f>X92+X93+X94</f>
        <v>159</v>
      </c>
      <c r="Y95" s="22">
        <f t="shared" si="45"/>
        <v>247</v>
      </c>
      <c r="Z95" s="25">
        <f t="shared" si="46"/>
        <v>0.0281780339417227</v>
      </c>
      <c r="AA95" s="25">
        <f t="shared" si="46"/>
        <v>0.05147296859825186</v>
      </c>
      <c r="AB95" s="25">
        <f t="shared" si="46"/>
        <v>0.03976175144880876</v>
      </c>
    </row>
    <row r="96" spans="1:28" s="7" customFormat="1" ht="28.5" customHeight="1">
      <c r="A96" s="26" t="s">
        <v>76</v>
      </c>
      <c r="B96" s="27">
        <f aca="true" t="shared" si="65" ref="B96:C99">E96+K96+Q96</f>
        <v>753</v>
      </c>
      <c r="C96" s="27">
        <f t="shared" si="65"/>
        <v>677</v>
      </c>
      <c r="D96" s="28">
        <f t="shared" si="63"/>
        <v>1430</v>
      </c>
      <c r="E96" s="29">
        <v>86</v>
      </c>
      <c r="F96" s="29">
        <v>64</v>
      </c>
      <c r="G96" s="28">
        <f t="shared" si="40"/>
        <v>150</v>
      </c>
      <c r="H96" s="30">
        <f t="shared" si="50"/>
        <v>0.11420982735723771</v>
      </c>
      <c r="I96" s="30">
        <f t="shared" si="51"/>
        <v>0.09453471196454949</v>
      </c>
      <c r="J96" s="30">
        <f t="shared" si="52"/>
        <v>0.1048951048951049</v>
      </c>
      <c r="K96" s="29">
        <v>525</v>
      </c>
      <c r="L96" s="29">
        <v>451</v>
      </c>
      <c r="M96" s="28">
        <f t="shared" si="41"/>
        <v>976</v>
      </c>
      <c r="N96" s="30">
        <f t="shared" si="53"/>
        <v>0.6972111553784861</v>
      </c>
      <c r="O96" s="30">
        <f t="shared" si="54"/>
        <v>0.6661742983751846</v>
      </c>
      <c r="P96" s="30">
        <f t="shared" si="62"/>
        <v>0.6825174825174826</v>
      </c>
      <c r="Q96" s="29">
        <v>142</v>
      </c>
      <c r="R96" s="29">
        <v>162</v>
      </c>
      <c r="S96" s="28">
        <f t="shared" si="42"/>
        <v>304</v>
      </c>
      <c r="T96" s="30">
        <f t="shared" si="55"/>
        <v>0.18857901726427623</v>
      </c>
      <c r="U96" s="30">
        <f t="shared" si="56"/>
        <v>0.23929098966026588</v>
      </c>
      <c r="V96" s="59">
        <f t="shared" si="57"/>
        <v>0.2125874125874126</v>
      </c>
      <c r="W96" s="40">
        <v>67</v>
      </c>
      <c r="X96" s="40">
        <v>84</v>
      </c>
      <c r="Y96" s="40">
        <f t="shared" si="45"/>
        <v>151</v>
      </c>
      <c r="Z96" s="43">
        <f t="shared" si="46"/>
        <v>0.08897742363877822</v>
      </c>
      <c r="AA96" s="43">
        <f t="shared" si="46"/>
        <v>0.1240768094534712</v>
      </c>
      <c r="AB96" s="43">
        <f t="shared" si="46"/>
        <v>0.1055944055944056</v>
      </c>
    </row>
    <row r="97" spans="1:28" s="7" customFormat="1" ht="28.5" customHeight="1">
      <c r="A97" s="14" t="s">
        <v>77</v>
      </c>
      <c r="B97" s="15">
        <f t="shared" si="65"/>
        <v>1938</v>
      </c>
      <c r="C97" s="15">
        <f t="shared" si="65"/>
        <v>1942</v>
      </c>
      <c r="D97" s="16">
        <f t="shared" si="63"/>
        <v>3880</v>
      </c>
      <c r="E97" s="16">
        <v>340</v>
      </c>
      <c r="F97" s="16">
        <v>331</v>
      </c>
      <c r="G97" s="16">
        <f t="shared" si="40"/>
        <v>671</v>
      </c>
      <c r="H97" s="17">
        <f t="shared" si="50"/>
        <v>0.17543859649122806</v>
      </c>
      <c r="I97" s="17">
        <f t="shared" si="51"/>
        <v>0.17044284243048405</v>
      </c>
      <c r="J97" s="17">
        <f t="shared" si="52"/>
        <v>0.1729381443298969</v>
      </c>
      <c r="K97" s="16">
        <v>1220</v>
      </c>
      <c r="L97" s="16">
        <v>1171</v>
      </c>
      <c r="M97" s="16">
        <f t="shared" si="41"/>
        <v>2391</v>
      </c>
      <c r="N97" s="17">
        <f t="shared" si="53"/>
        <v>0.6295149638802889</v>
      </c>
      <c r="O97" s="17">
        <f t="shared" si="54"/>
        <v>0.6029866117404737</v>
      </c>
      <c r="P97" s="17">
        <f t="shared" si="62"/>
        <v>0.6162371134020619</v>
      </c>
      <c r="Q97" s="16">
        <v>378</v>
      </c>
      <c r="R97" s="16">
        <v>440</v>
      </c>
      <c r="S97" s="16">
        <f t="shared" si="42"/>
        <v>818</v>
      </c>
      <c r="T97" s="17">
        <f t="shared" si="55"/>
        <v>0.19504643962848298</v>
      </c>
      <c r="U97" s="17">
        <f t="shared" si="56"/>
        <v>0.22657054582904224</v>
      </c>
      <c r="V97" s="56">
        <f t="shared" si="57"/>
        <v>0.21082474226804124</v>
      </c>
      <c r="W97" s="14">
        <v>182</v>
      </c>
      <c r="X97" s="14">
        <v>209</v>
      </c>
      <c r="Y97" s="14">
        <f t="shared" si="45"/>
        <v>391</v>
      </c>
      <c r="Z97" s="17">
        <f t="shared" si="46"/>
        <v>0.09391124871001032</v>
      </c>
      <c r="AA97" s="17">
        <f t="shared" si="46"/>
        <v>0.10762100926879506</v>
      </c>
      <c r="AB97" s="17">
        <f t="shared" si="46"/>
        <v>0.10077319587628866</v>
      </c>
    </row>
    <row r="98" spans="1:28" s="7" customFormat="1" ht="28.5" customHeight="1">
      <c r="A98" s="14" t="s">
        <v>78</v>
      </c>
      <c r="B98" s="15">
        <f t="shared" si="65"/>
        <v>1081</v>
      </c>
      <c r="C98" s="15">
        <f t="shared" si="65"/>
        <v>1064</v>
      </c>
      <c r="D98" s="16">
        <f t="shared" si="63"/>
        <v>2145</v>
      </c>
      <c r="E98" s="16">
        <v>156</v>
      </c>
      <c r="F98" s="16">
        <v>128</v>
      </c>
      <c r="G98" s="16">
        <f t="shared" si="40"/>
        <v>284</v>
      </c>
      <c r="H98" s="17">
        <f t="shared" si="50"/>
        <v>0.14431082331174838</v>
      </c>
      <c r="I98" s="17">
        <f t="shared" si="51"/>
        <v>0.12030075187969924</v>
      </c>
      <c r="J98" s="17">
        <f t="shared" si="52"/>
        <v>0.1324009324009324</v>
      </c>
      <c r="K98" s="16">
        <v>687</v>
      </c>
      <c r="L98" s="16">
        <v>646</v>
      </c>
      <c r="M98" s="16">
        <f t="shared" si="41"/>
        <v>1333</v>
      </c>
      <c r="N98" s="17">
        <f t="shared" si="53"/>
        <v>0.635522664199815</v>
      </c>
      <c r="O98" s="17">
        <f t="shared" si="54"/>
        <v>0.6071428571428571</v>
      </c>
      <c r="P98" s="17">
        <f t="shared" si="62"/>
        <v>0.6214452214452214</v>
      </c>
      <c r="Q98" s="16">
        <v>238</v>
      </c>
      <c r="R98" s="16">
        <v>290</v>
      </c>
      <c r="S98" s="16">
        <f t="shared" si="42"/>
        <v>528</v>
      </c>
      <c r="T98" s="17">
        <f t="shared" si="55"/>
        <v>0.22016651248843663</v>
      </c>
      <c r="U98" s="17">
        <f t="shared" si="56"/>
        <v>0.2725563909774436</v>
      </c>
      <c r="V98" s="56">
        <f t="shared" si="57"/>
        <v>0.24615384615384617</v>
      </c>
      <c r="W98" s="14">
        <v>106</v>
      </c>
      <c r="X98" s="14">
        <v>145</v>
      </c>
      <c r="Y98" s="14">
        <f t="shared" si="45"/>
        <v>251</v>
      </c>
      <c r="Z98" s="17">
        <f t="shared" si="46"/>
        <v>0.09805735430157261</v>
      </c>
      <c r="AA98" s="17">
        <f t="shared" si="46"/>
        <v>0.1362781954887218</v>
      </c>
      <c r="AB98" s="17">
        <f t="shared" si="46"/>
        <v>0.11701631701631701</v>
      </c>
    </row>
    <row r="99" spans="1:28" s="7" customFormat="1" ht="28.5" customHeight="1">
      <c r="A99" s="31" t="s">
        <v>79</v>
      </c>
      <c r="B99" s="23">
        <f t="shared" si="65"/>
        <v>843</v>
      </c>
      <c r="C99" s="23">
        <f t="shared" si="65"/>
        <v>856</v>
      </c>
      <c r="D99" s="24">
        <f t="shared" si="63"/>
        <v>1699</v>
      </c>
      <c r="E99" s="24">
        <v>172</v>
      </c>
      <c r="F99" s="24">
        <v>154</v>
      </c>
      <c r="G99" s="24">
        <f t="shared" si="40"/>
        <v>326</v>
      </c>
      <c r="H99" s="32">
        <f t="shared" si="50"/>
        <v>0.2040332147093713</v>
      </c>
      <c r="I99" s="32">
        <f t="shared" si="51"/>
        <v>0.17990654205607476</v>
      </c>
      <c r="J99" s="32">
        <f t="shared" si="52"/>
        <v>0.1918775750441436</v>
      </c>
      <c r="K99" s="24">
        <v>546</v>
      </c>
      <c r="L99" s="24">
        <v>564</v>
      </c>
      <c r="M99" s="24">
        <f t="shared" si="41"/>
        <v>1110</v>
      </c>
      <c r="N99" s="32">
        <f t="shared" si="53"/>
        <v>0.6476868327402135</v>
      </c>
      <c r="O99" s="32">
        <f t="shared" si="54"/>
        <v>0.6588785046728972</v>
      </c>
      <c r="P99" s="32">
        <f t="shared" si="62"/>
        <v>0.6533254855797528</v>
      </c>
      <c r="Q99" s="24">
        <v>125</v>
      </c>
      <c r="R99" s="24">
        <v>138</v>
      </c>
      <c r="S99" s="24">
        <f t="shared" si="42"/>
        <v>263</v>
      </c>
      <c r="T99" s="32">
        <f t="shared" si="55"/>
        <v>0.14827995255041518</v>
      </c>
      <c r="U99" s="32">
        <f t="shared" si="56"/>
        <v>0.16121495327102803</v>
      </c>
      <c r="V99" s="60">
        <f t="shared" si="57"/>
        <v>0.1547969393761036</v>
      </c>
      <c r="W99" s="35">
        <v>50</v>
      </c>
      <c r="X99" s="35">
        <v>46</v>
      </c>
      <c r="Y99" s="35">
        <f t="shared" si="45"/>
        <v>96</v>
      </c>
      <c r="Z99" s="38">
        <f t="shared" si="46"/>
        <v>0.05931198102016608</v>
      </c>
      <c r="AA99" s="38">
        <f t="shared" si="46"/>
        <v>0.053738317757009345</v>
      </c>
      <c r="AB99" s="38">
        <f t="shared" si="46"/>
        <v>0.05650382577987051</v>
      </c>
    </row>
    <row r="100" spans="1:28" s="7" customFormat="1" ht="28.5" customHeight="1">
      <c r="A100" s="22" t="s">
        <v>107</v>
      </c>
      <c r="B100" s="34">
        <f>B96+B97+B98+B99</f>
        <v>4615</v>
      </c>
      <c r="C100" s="34">
        <f>C96+C97+C98+C99</f>
        <v>4539</v>
      </c>
      <c r="D100" s="24">
        <f t="shared" si="63"/>
        <v>9154</v>
      </c>
      <c r="E100" s="34">
        <f>E96+E97+E98+E99</f>
        <v>754</v>
      </c>
      <c r="F100" s="34">
        <f>F96+F97+F98+F99</f>
        <v>677</v>
      </c>
      <c r="G100" s="24">
        <f t="shared" si="40"/>
        <v>1431</v>
      </c>
      <c r="H100" s="25">
        <f t="shared" si="50"/>
        <v>0.16338028169014085</v>
      </c>
      <c r="I100" s="25">
        <f t="shared" si="51"/>
        <v>0.14915179554968055</v>
      </c>
      <c r="J100" s="25">
        <f t="shared" si="52"/>
        <v>0.1563251037797684</v>
      </c>
      <c r="K100" s="34">
        <f>K96+K97+K98+K99</f>
        <v>2978</v>
      </c>
      <c r="L100" s="34">
        <f>L96+L97+L98+L99</f>
        <v>2832</v>
      </c>
      <c r="M100" s="24">
        <f t="shared" si="41"/>
        <v>5810</v>
      </c>
      <c r="N100" s="25">
        <f t="shared" si="53"/>
        <v>0.6452871072589382</v>
      </c>
      <c r="O100" s="25">
        <f t="shared" si="54"/>
        <v>0.6239259748843358</v>
      </c>
      <c r="P100" s="25">
        <f t="shared" si="62"/>
        <v>0.6346952152064671</v>
      </c>
      <c r="Q100" s="34">
        <f>Q96+Q97+Q98+Q99</f>
        <v>883</v>
      </c>
      <c r="R100" s="34">
        <f>R96+R97+R98+R99</f>
        <v>1030</v>
      </c>
      <c r="S100" s="24">
        <f t="shared" si="42"/>
        <v>1913</v>
      </c>
      <c r="T100" s="25">
        <f t="shared" si="55"/>
        <v>0.19133261105092092</v>
      </c>
      <c r="U100" s="25">
        <f t="shared" si="56"/>
        <v>0.2269222295659837</v>
      </c>
      <c r="V100" s="58">
        <f t="shared" si="57"/>
        <v>0.20897968101376446</v>
      </c>
      <c r="W100" s="22">
        <f>W96+W97+W98+W99</f>
        <v>405</v>
      </c>
      <c r="X100" s="22">
        <f>X96+X97+X98+X99</f>
        <v>484</v>
      </c>
      <c r="Y100" s="22">
        <f t="shared" si="45"/>
        <v>889</v>
      </c>
      <c r="Z100" s="25">
        <f t="shared" si="46"/>
        <v>0.08775731310942579</v>
      </c>
      <c r="AA100" s="25">
        <f t="shared" si="46"/>
        <v>0.10663141661158845</v>
      </c>
      <c r="AB100" s="25">
        <f t="shared" si="46"/>
        <v>0.09711601485689317</v>
      </c>
    </row>
    <row r="101" spans="1:28" s="7" customFormat="1" ht="28.5" customHeight="1">
      <c r="A101" s="26" t="s">
        <v>80</v>
      </c>
      <c r="B101" s="27">
        <f aca="true" t="shared" si="66" ref="B101:C104">E101+K101+Q101</f>
        <v>1880</v>
      </c>
      <c r="C101" s="27">
        <f t="shared" si="66"/>
        <v>1760</v>
      </c>
      <c r="D101" s="28">
        <f t="shared" si="63"/>
        <v>3640</v>
      </c>
      <c r="E101" s="29">
        <v>198</v>
      </c>
      <c r="F101" s="29">
        <v>212</v>
      </c>
      <c r="G101" s="28">
        <f t="shared" si="40"/>
        <v>410</v>
      </c>
      <c r="H101" s="30">
        <f t="shared" si="50"/>
        <v>0.10531914893617021</v>
      </c>
      <c r="I101" s="30">
        <f t="shared" si="51"/>
        <v>0.12045454545454545</v>
      </c>
      <c r="J101" s="30">
        <f t="shared" si="52"/>
        <v>0.11263736263736264</v>
      </c>
      <c r="K101" s="29">
        <v>1263</v>
      </c>
      <c r="L101" s="29">
        <v>1088</v>
      </c>
      <c r="M101" s="28">
        <f t="shared" si="41"/>
        <v>2351</v>
      </c>
      <c r="N101" s="30">
        <f t="shared" si="53"/>
        <v>0.6718085106382978</v>
      </c>
      <c r="O101" s="30">
        <f t="shared" si="54"/>
        <v>0.6181818181818182</v>
      </c>
      <c r="P101" s="30">
        <f t="shared" si="62"/>
        <v>0.6458791208791209</v>
      </c>
      <c r="Q101" s="29">
        <v>419</v>
      </c>
      <c r="R101" s="29">
        <v>460</v>
      </c>
      <c r="S101" s="28">
        <f t="shared" si="42"/>
        <v>879</v>
      </c>
      <c r="T101" s="30">
        <f t="shared" si="55"/>
        <v>0.22287234042553192</v>
      </c>
      <c r="U101" s="30">
        <f t="shared" si="56"/>
        <v>0.26136363636363635</v>
      </c>
      <c r="V101" s="59">
        <f t="shared" si="57"/>
        <v>0.24148351648351649</v>
      </c>
      <c r="W101" s="40">
        <v>165</v>
      </c>
      <c r="X101" s="40">
        <v>195</v>
      </c>
      <c r="Y101" s="40">
        <f t="shared" si="45"/>
        <v>360</v>
      </c>
      <c r="Z101" s="43">
        <f t="shared" si="46"/>
        <v>0.08776595744680851</v>
      </c>
      <c r="AA101" s="43">
        <f t="shared" si="46"/>
        <v>0.11079545454545454</v>
      </c>
      <c r="AB101" s="43">
        <f t="shared" si="46"/>
        <v>0.0989010989010989</v>
      </c>
    </row>
    <row r="102" spans="1:28" s="7" customFormat="1" ht="28.5" customHeight="1">
      <c r="A102" s="14" t="s">
        <v>81</v>
      </c>
      <c r="B102" s="15">
        <f t="shared" si="66"/>
        <v>1116</v>
      </c>
      <c r="C102" s="15">
        <f t="shared" si="66"/>
        <v>1005</v>
      </c>
      <c r="D102" s="16">
        <f t="shared" si="63"/>
        <v>2121</v>
      </c>
      <c r="E102" s="16">
        <v>143</v>
      </c>
      <c r="F102" s="16">
        <v>134</v>
      </c>
      <c r="G102" s="16">
        <f t="shared" si="40"/>
        <v>277</v>
      </c>
      <c r="H102" s="17">
        <f t="shared" si="50"/>
        <v>0.12813620071684587</v>
      </c>
      <c r="I102" s="17">
        <f t="shared" si="51"/>
        <v>0.13333333333333333</v>
      </c>
      <c r="J102" s="17">
        <f t="shared" si="52"/>
        <v>0.1305987741631306</v>
      </c>
      <c r="K102" s="16">
        <v>743</v>
      </c>
      <c r="L102" s="16">
        <v>618</v>
      </c>
      <c r="M102" s="16">
        <f t="shared" si="41"/>
        <v>1361</v>
      </c>
      <c r="N102" s="17">
        <f t="shared" si="53"/>
        <v>0.6657706093189965</v>
      </c>
      <c r="O102" s="17">
        <f t="shared" si="54"/>
        <v>0.6149253731343284</v>
      </c>
      <c r="P102" s="17">
        <f t="shared" si="62"/>
        <v>0.6416784535596417</v>
      </c>
      <c r="Q102" s="16">
        <v>230</v>
      </c>
      <c r="R102" s="16">
        <v>253</v>
      </c>
      <c r="S102" s="16">
        <f t="shared" si="42"/>
        <v>483</v>
      </c>
      <c r="T102" s="17">
        <f t="shared" si="55"/>
        <v>0.2060931899641577</v>
      </c>
      <c r="U102" s="17">
        <f t="shared" si="56"/>
        <v>0.2517412935323383</v>
      </c>
      <c r="V102" s="56">
        <f t="shared" si="57"/>
        <v>0.22772277227722773</v>
      </c>
      <c r="W102" s="14">
        <v>96</v>
      </c>
      <c r="X102" s="14">
        <v>117</v>
      </c>
      <c r="Y102" s="14">
        <f t="shared" si="45"/>
        <v>213</v>
      </c>
      <c r="Z102" s="17">
        <f t="shared" si="46"/>
        <v>0.08602150537634409</v>
      </c>
      <c r="AA102" s="17">
        <f t="shared" si="46"/>
        <v>0.11641791044776119</v>
      </c>
      <c r="AB102" s="17">
        <f t="shared" si="46"/>
        <v>0.10042432814710042</v>
      </c>
    </row>
    <row r="103" spans="1:28" s="7" customFormat="1" ht="28.5" customHeight="1">
      <c r="A103" s="14" t="s">
        <v>82</v>
      </c>
      <c r="B103" s="15">
        <f t="shared" si="66"/>
        <v>957</v>
      </c>
      <c r="C103" s="15">
        <f t="shared" si="66"/>
        <v>1009</v>
      </c>
      <c r="D103" s="16">
        <f t="shared" si="63"/>
        <v>1966</v>
      </c>
      <c r="E103" s="16">
        <v>137</v>
      </c>
      <c r="F103" s="16">
        <v>128</v>
      </c>
      <c r="G103" s="16">
        <f t="shared" si="40"/>
        <v>265</v>
      </c>
      <c r="H103" s="17">
        <f t="shared" si="50"/>
        <v>0.14315569487983282</v>
      </c>
      <c r="I103" s="17">
        <f t="shared" si="51"/>
        <v>0.12685827552031714</v>
      </c>
      <c r="J103" s="17">
        <f t="shared" si="52"/>
        <v>0.1347914547304171</v>
      </c>
      <c r="K103" s="16">
        <v>498</v>
      </c>
      <c r="L103" s="16">
        <v>534</v>
      </c>
      <c r="M103" s="16">
        <f t="shared" si="41"/>
        <v>1032</v>
      </c>
      <c r="N103" s="17">
        <f t="shared" si="53"/>
        <v>0.5203761755485894</v>
      </c>
      <c r="O103" s="17">
        <f t="shared" si="54"/>
        <v>0.5292368681863231</v>
      </c>
      <c r="P103" s="17">
        <f t="shared" si="62"/>
        <v>0.5249237029501526</v>
      </c>
      <c r="Q103" s="16">
        <v>322</v>
      </c>
      <c r="R103" s="16">
        <v>347</v>
      </c>
      <c r="S103" s="16">
        <f t="shared" si="42"/>
        <v>669</v>
      </c>
      <c r="T103" s="17">
        <f t="shared" si="55"/>
        <v>0.33646812957157785</v>
      </c>
      <c r="U103" s="17">
        <f t="shared" si="56"/>
        <v>0.34390485629335976</v>
      </c>
      <c r="V103" s="56">
        <f t="shared" si="57"/>
        <v>0.3402848423194303</v>
      </c>
      <c r="W103" s="14">
        <v>94</v>
      </c>
      <c r="X103" s="14">
        <v>111</v>
      </c>
      <c r="Y103" s="14">
        <f t="shared" si="45"/>
        <v>205</v>
      </c>
      <c r="Z103" s="17">
        <f t="shared" si="46"/>
        <v>0.09822361546499478</v>
      </c>
      <c r="AA103" s="17">
        <f t="shared" si="46"/>
        <v>0.11000991080277503</v>
      </c>
      <c r="AB103" s="17">
        <f t="shared" si="46"/>
        <v>0.10427263479145472</v>
      </c>
    </row>
    <row r="104" spans="1:28" s="7" customFormat="1" ht="28.5" customHeight="1">
      <c r="A104" s="31" t="s">
        <v>83</v>
      </c>
      <c r="B104" s="23">
        <f t="shared" si="66"/>
        <v>221</v>
      </c>
      <c r="C104" s="23">
        <f t="shared" si="66"/>
        <v>231</v>
      </c>
      <c r="D104" s="24">
        <f t="shared" si="63"/>
        <v>452</v>
      </c>
      <c r="E104" s="24">
        <v>25</v>
      </c>
      <c r="F104" s="24">
        <v>27</v>
      </c>
      <c r="G104" s="24">
        <f t="shared" si="40"/>
        <v>52</v>
      </c>
      <c r="H104" s="32">
        <f t="shared" si="50"/>
        <v>0.11312217194570136</v>
      </c>
      <c r="I104" s="32">
        <f t="shared" si="51"/>
        <v>0.11688311688311688</v>
      </c>
      <c r="J104" s="32">
        <f t="shared" si="52"/>
        <v>0.11504424778761062</v>
      </c>
      <c r="K104" s="24">
        <v>128</v>
      </c>
      <c r="L104" s="24">
        <v>137</v>
      </c>
      <c r="M104" s="24">
        <f t="shared" si="41"/>
        <v>265</v>
      </c>
      <c r="N104" s="32">
        <f t="shared" si="53"/>
        <v>0.579185520361991</v>
      </c>
      <c r="O104" s="32">
        <f t="shared" si="54"/>
        <v>0.5930735930735931</v>
      </c>
      <c r="P104" s="32">
        <f t="shared" si="62"/>
        <v>0.5862831858407079</v>
      </c>
      <c r="Q104" s="24">
        <v>68</v>
      </c>
      <c r="R104" s="24">
        <v>67</v>
      </c>
      <c r="S104" s="24">
        <f t="shared" si="42"/>
        <v>135</v>
      </c>
      <c r="T104" s="32">
        <f t="shared" si="55"/>
        <v>0.3076923076923077</v>
      </c>
      <c r="U104" s="32">
        <f t="shared" si="56"/>
        <v>0.29004329004329005</v>
      </c>
      <c r="V104" s="60">
        <f t="shared" si="57"/>
        <v>0.29867256637168144</v>
      </c>
      <c r="W104" s="35">
        <v>21</v>
      </c>
      <c r="X104" s="35">
        <v>22</v>
      </c>
      <c r="Y104" s="35">
        <f>W104+X104</f>
        <v>43</v>
      </c>
      <c r="Z104" s="38">
        <f t="shared" si="46"/>
        <v>0.09502262443438914</v>
      </c>
      <c r="AA104" s="38">
        <f t="shared" si="46"/>
        <v>0.09523809523809523</v>
      </c>
      <c r="AB104" s="38">
        <f t="shared" si="46"/>
        <v>0.09513274336283185</v>
      </c>
    </row>
    <row r="105" spans="1:28" s="7" customFormat="1" ht="28.5" customHeight="1">
      <c r="A105" s="22" t="s">
        <v>108</v>
      </c>
      <c r="B105" s="34">
        <f>B101+B102+B103+B104</f>
        <v>4174</v>
      </c>
      <c r="C105" s="34">
        <f>C101+C102+C103+C104</f>
        <v>4005</v>
      </c>
      <c r="D105" s="24">
        <f t="shared" si="63"/>
        <v>8179</v>
      </c>
      <c r="E105" s="34">
        <f>E101+E102+E103+E104</f>
        <v>503</v>
      </c>
      <c r="F105" s="34">
        <f>F101+F102+F103+F104</f>
        <v>501</v>
      </c>
      <c r="G105" s="24">
        <f t="shared" si="40"/>
        <v>1004</v>
      </c>
      <c r="H105" s="25">
        <f t="shared" si="50"/>
        <v>0.12050790608528988</v>
      </c>
      <c r="I105" s="25">
        <f t="shared" si="51"/>
        <v>0.1250936329588015</v>
      </c>
      <c r="J105" s="25">
        <f t="shared" si="52"/>
        <v>0.12275339283530994</v>
      </c>
      <c r="K105" s="34">
        <f>K101+K102+K103+K104</f>
        <v>2632</v>
      </c>
      <c r="L105" s="34">
        <f>L101+L102+L103+L104</f>
        <v>2377</v>
      </c>
      <c r="M105" s="24">
        <f t="shared" si="41"/>
        <v>5009</v>
      </c>
      <c r="N105" s="25">
        <f t="shared" si="53"/>
        <v>0.6305701964542405</v>
      </c>
      <c r="O105" s="25">
        <f t="shared" si="54"/>
        <v>0.5935081148564295</v>
      </c>
      <c r="P105" s="25">
        <f t="shared" si="62"/>
        <v>0.612422056486123</v>
      </c>
      <c r="Q105" s="34">
        <f>Q101+Q102+Q103+Q104</f>
        <v>1039</v>
      </c>
      <c r="R105" s="34">
        <f>R101+R102+R103+R104</f>
        <v>1127</v>
      </c>
      <c r="S105" s="24">
        <f t="shared" si="42"/>
        <v>2166</v>
      </c>
      <c r="T105" s="25">
        <f t="shared" si="55"/>
        <v>0.24892189746046958</v>
      </c>
      <c r="U105" s="25">
        <f t="shared" si="56"/>
        <v>0.28139825218476905</v>
      </c>
      <c r="V105" s="58">
        <f t="shared" si="57"/>
        <v>0.2648245506785671</v>
      </c>
      <c r="W105" s="22">
        <f>W101+W102+W103+W104</f>
        <v>376</v>
      </c>
      <c r="X105" s="22">
        <f>X101+X102+X103+X104</f>
        <v>445</v>
      </c>
      <c r="Y105" s="22">
        <f t="shared" si="45"/>
        <v>821</v>
      </c>
      <c r="Z105" s="25">
        <f t="shared" si="46"/>
        <v>0.09008145663632007</v>
      </c>
      <c r="AA105" s="25">
        <f t="shared" si="46"/>
        <v>0.1111111111111111</v>
      </c>
      <c r="AB105" s="25">
        <f t="shared" si="46"/>
        <v>0.10037901944002935</v>
      </c>
    </row>
    <row r="106" spans="1:28" s="7" customFormat="1" ht="28.5" customHeight="1">
      <c r="A106" s="26" t="s">
        <v>84</v>
      </c>
      <c r="B106" s="27">
        <f aca="true" t="shared" si="67" ref="B106:B115">E106+K106+Q106</f>
        <v>648</v>
      </c>
      <c r="C106" s="27">
        <f aca="true" t="shared" si="68" ref="C106:C115">F106+L106+R106</f>
        <v>612</v>
      </c>
      <c r="D106" s="28">
        <f aca="true" t="shared" si="69" ref="D106:D117">B106+C106</f>
        <v>1260</v>
      </c>
      <c r="E106" s="29">
        <v>84</v>
      </c>
      <c r="F106" s="29">
        <v>94</v>
      </c>
      <c r="G106" s="28">
        <f t="shared" si="40"/>
        <v>178</v>
      </c>
      <c r="H106" s="30">
        <f aca="true" t="shared" si="70" ref="H106:H116">E106/B106</f>
        <v>0.12962962962962962</v>
      </c>
      <c r="I106" s="30">
        <f aca="true" t="shared" si="71" ref="I106:I116">F106/C106</f>
        <v>0.15359477124183007</v>
      </c>
      <c r="J106" s="30">
        <f aca="true" t="shared" si="72" ref="J106:J116">G106/D106</f>
        <v>0.14126984126984127</v>
      </c>
      <c r="K106" s="29">
        <v>420</v>
      </c>
      <c r="L106" s="29">
        <v>349</v>
      </c>
      <c r="M106" s="28">
        <f t="shared" si="41"/>
        <v>769</v>
      </c>
      <c r="N106" s="30">
        <f aca="true" t="shared" si="73" ref="N106:N115">K106/B106</f>
        <v>0.6481481481481481</v>
      </c>
      <c r="O106" s="30">
        <f aca="true" t="shared" si="74" ref="O106:O115">L106/C106</f>
        <v>0.5702614379084967</v>
      </c>
      <c r="P106" s="30">
        <f aca="true" t="shared" si="75" ref="P106:P115">M106/D106</f>
        <v>0.6103174603174604</v>
      </c>
      <c r="Q106" s="29">
        <v>144</v>
      </c>
      <c r="R106" s="29">
        <v>169</v>
      </c>
      <c r="S106" s="28">
        <f t="shared" si="42"/>
        <v>313</v>
      </c>
      <c r="T106" s="30">
        <f aca="true" t="shared" si="76" ref="T106:T115">Q106/B106</f>
        <v>0.2222222222222222</v>
      </c>
      <c r="U106" s="30">
        <f aca="true" t="shared" si="77" ref="U106:U115">R106/C106</f>
        <v>0.2761437908496732</v>
      </c>
      <c r="V106" s="59">
        <f aca="true" t="shared" si="78" ref="V106:V115">S106/D106</f>
        <v>0.24841269841269842</v>
      </c>
      <c r="W106" s="40">
        <v>45</v>
      </c>
      <c r="X106" s="40">
        <v>74</v>
      </c>
      <c r="Y106" s="40">
        <f t="shared" si="45"/>
        <v>119</v>
      </c>
      <c r="Z106" s="43">
        <f t="shared" si="46"/>
        <v>0.06944444444444445</v>
      </c>
      <c r="AA106" s="43">
        <f t="shared" si="46"/>
        <v>0.12091503267973856</v>
      </c>
      <c r="AB106" s="43">
        <f t="shared" si="46"/>
        <v>0.09444444444444444</v>
      </c>
    </row>
    <row r="107" spans="1:28" s="7" customFormat="1" ht="28.5" customHeight="1">
      <c r="A107" s="14" t="s">
        <v>85</v>
      </c>
      <c r="B107" s="15">
        <f t="shared" si="67"/>
        <v>405</v>
      </c>
      <c r="C107" s="15">
        <f t="shared" si="68"/>
        <v>374</v>
      </c>
      <c r="D107" s="16">
        <f t="shared" si="69"/>
        <v>779</v>
      </c>
      <c r="E107" s="16">
        <v>58</v>
      </c>
      <c r="F107" s="16">
        <v>53</v>
      </c>
      <c r="G107" s="16">
        <f t="shared" si="40"/>
        <v>111</v>
      </c>
      <c r="H107" s="17">
        <f t="shared" si="70"/>
        <v>0.14320987654320988</v>
      </c>
      <c r="I107" s="17">
        <f t="shared" si="71"/>
        <v>0.14171122994652408</v>
      </c>
      <c r="J107" s="17">
        <f t="shared" si="72"/>
        <v>0.14249037227214378</v>
      </c>
      <c r="K107" s="16">
        <v>263</v>
      </c>
      <c r="L107" s="16">
        <v>230</v>
      </c>
      <c r="M107" s="16">
        <f t="shared" si="41"/>
        <v>493</v>
      </c>
      <c r="N107" s="17">
        <f t="shared" si="73"/>
        <v>0.6493827160493827</v>
      </c>
      <c r="O107" s="17">
        <f t="shared" si="74"/>
        <v>0.6149732620320856</v>
      </c>
      <c r="P107" s="17">
        <f t="shared" si="75"/>
        <v>0.6328626444159179</v>
      </c>
      <c r="Q107" s="16">
        <v>84</v>
      </c>
      <c r="R107" s="16">
        <v>91</v>
      </c>
      <c r="S107" s="16">
        <f t="shared" si="42"/>
        <v>175</v>
      </c>
      <c r="T107" s="17">
        <f t="shared" si="76"/>
        <v>0.2074074074074074</v>
      </c>
      <c r="U107" s="17">
        <f t="shared" si="77"/>
        <v>0.24331550802139038</v>
      </c>
      <c r="V107" s="56">
        <f t="shared" si="78"/>
        <v>0.2246469833119384</v>
      </c>
      <c r="W107" s="14">
        <v>24</v>
      </c>
      <c r="X107" s="14">
        <v>33</v>
      </c>
      <c r="Y107" s="14">
        <f t="shared" si="45"/>
        <v>57</v>
      </c>
      <c r="Z107" s="17">
        <f t="shared" si="46"/>
        <v>0.05925925925925926</v>
      </c>
      <c r="AA107" s="17">
        <f t="shared" si="46"/>
        <v>0.08823529411764706</v>
      </c>
      <c r="AB107" s="17">
        <f t="shared" si="46"/>
        <v>0.07317073170731707</v>
      </c>
    </row>
    <row r="108" spans="1:28" s="7" customFormat="1" ht="28.5" customHeight="1">
      <c r="A108" s="14" t="s">
        <v>86</v>
      </c>
      <c r="B108" s="15">
        <f t="shared" si="67"/>
        <v>617</v>
      </c>
      <c r="C108" s="15">
        <f t="shared" si="68"/>
        <v>656</v>
      </c>
      <c r="D108" s="16">
        <f t="shared" si="69"/>
        <v>1273</v>
      </c>
      <c r="E108" s="16">
        <v>56</v>
      </c>
      <c r="F108" s="16">
        <v>73</v>
      </c>
      <c r="G108" s="16">
        <f t="shared" si="40"/>
        <v>129</v>
      </c>
      <c r="H108" s="17">
        <f t="shared" si="70"/>
        <v>0.09076175040518639</v>
      </c>
      <c r="I108" s="17">
        <f t="shared" si="71"/>
        <v>0.11128048780487805</v>
      </c>
      <c r="J108" s="17">
        <f t="shared" si="72"/>
        <v>0.10133542812254517</v>
      </c>
      <c r="K108" s="16">
        <v>430</v>
      </c>
      <c r="L108" s="16">
        <v>408</v>
      </c>
      <c r="M108" s="16">
        <f t="shared" si="41"/>
        <v>838</v>
      </c>
      <c r="N108" s="17">
        <f t="shared" si="73"/>
        <v>0.6969205834683955</v>
      </c>
      <c r="O108" s="17">
        <f t="shared" si="74"/>
        <v>0.6219512195121951</v>
      </c>
      <c r="P108" s="17">
        <f t="shared" si="75"/>
        <v>0.6582875098193244</v>
      </c>
      <c r="Q108" s="16">
        <v>131</v>
      </c>
      <c r="R108" s="16">
        <v>175</v>
      </c>
      <c r="S108" s="16">
        <f t="shared" si="42"/>
        <v>306</v>
      </c>
      <c r="T108" s="17">
        <f t="shared" si="76"/>
        <v>0.21231766612641814</v>
      </c>
      <c r="U108" s="17">
        <f t="shared" si="77"/>
        <v>0.26676829268292684</v>
      </c>
      <c r="V108" s="56">
        <f t="shared" si="78"/>
        <v>0.2403770620581304</v>
      </c>
      <c r="W108" s="14">
        <v>38</v>
      </c>
      <c r="X108" s="14">
        <v>93</v>
      </c>
      <c r="Y108" s="14">
        <f t="shared" si="45"/>
        <v>131</v>
      </c>
      <c r="Z108" s="17">
        <f t="shared" si="46"/>
        <v>0.06158833063209076</v>
      </c>
      <c r="AA108" s="17">
        <f t="shared" si="46"/>
        <v>0.14176829268292682</v>
      </c>
      <c r="AB108" s="17">
        <f t="shared" si="46"/>
        <v>0.10290652003142184</v>
      </c>
    </row>
    <row r="109" spans="1:28" s="7" customFormat="1" ht="28.5" customHeight="1">
      <c r="A109" s="14" t="s">
        <v>87</v>
      </c>
      <c r="B109" s="15">
        <f t="shared" si="67"/>
        <v>256</v>
      </c>
      <c r="C109" s="15">
        <f t="shared" si="68"/>
        <v>290</v>
      </c>
      <c r="D109" s="16">
        <f t="shared" si="69"/>
        <v>546</v>
      </c>
      <c r="E109" s="16">
        <v>26</v>
      </c>
      <c r="F109" s="16">
        <v>39</v>
      </c>
      <c r="G109" s="16">
        <f t="shared" si="40"/>
        <v>65</v>
      </c>
      <c r="H109" s="17">
        <f t="shared" si="70"/>
        <v>0.1015625</v>
      </c>
      <c r="I109" s="17">
        <f t="shared" si="71"/>
        <v>0.13448275862068965</v>
      </c>
      <c r="J109" s="17">
        <f t="shared" si="72"/>
        <v>0.11904761904761904</v>
      </c>
      <c r="K109" s="16">
        <v>149</v>
      </c>
      <c r="L109" s="16">
        <v>159</v>
      </c>
      <c r="M109" s="16">
        <f t="shared" si="41"/>
        <v>308</v>
      </c>
      <c r="N109" s="17">
        <f t="shared" si="73"/>
        <v>0.58203125</v>
      </c>
      <c r="O109" s="17">
        <f t="shared" si="74"/>
        <v>0.5482758620689655</v>
      </c>
      <c r="P109" s="17">
        <f t="shared" si="75"/>
        <v>0.5641025641025641</v>
      </c>
      <c r="Q109" s="16">
        <v>81</v>
      </c>
      <c r="R109" s="16">
        <v>92</v>
      </c>
      <c r="S109" s="16">
        <f t="shared" si="42"/>
        <v>173</v>
      </c>
      <c r="T109" s="17">
        <f t="shared" si="76"/>
        <v>0.31640625</v>
      </c>
      <c r="U109" s="17">
        <f t="shared" si="77"/>
        <v>0.31724137931034485</v>
      </c>
      <c r="V109" s="56">
        <f t="shared" si="78"/>
        <v>0.31684981684981683</v>
      </c>
      <c r="W109" s="14">
        <v>43</v>
      </c>
      <c r="X109" s="14">
        <v>45</v>
      </c>
      <c r="Y109" s="14">
        <f t="shared" si="45"/>
        <v>88</v>
      </c>
      <c r="Z109" s="17">
        <f t="shared" si="46"/>
        <v>0.16796875</v>
      </c>
      <c r="AA109" s="17">
        <f t="shared" si="46"/>
        <v>0.15517241379310345</v>
      </c>
      <c r="AB109" s="17">
        <f t="shared" si="46"/>
        <v>0.16117216117216118</v>
      </c>
    </row>
    <row r="110" spans="1:28" s="7" customFormat="1" ht="28.5" customHeight="1">
      <c r="A110" s="14" t="s">
        <v>88</v>
      </c>
      <c r="B110" s="15">
        <f t="shared" si="67"/>
        <v>154</v>
      </c>
      <c r="C110" s="15">
        <f t="shared" si="68"/>
        <v>149</v>
      </c>
      <c r="D110" s="16">
        <f t="shared" si="69"/>
        <v>303</v>
      </c>
      <c r="E110" s="16">
        <v>25</v>
      </c>
      <c r="F110" s="16">
        <v>21</v>
      </c>
      <c r="G110" s="16">
        <f t="shared" si="40"/>
        <v>46</v>
      </c>
      <c r="H110" s="17">
        <f t="shared" si="70"/>
        <v>0.16233766233766234</v>
      </c>
      <c r="I110" s="17">
        <f t="shared" si="71"/>
        <v>0.14093959731543623</v>
      </c>
      <c r="J110" s="17">
        <f t="shared" si="72"/>
        <v>0.15181518151815182</v>
      </c>
      <c r="K110" s="16">
        <v>93</v>
      </c>
      <c r="L110" s="16">
        <v>78</v>
      </c>
      <c r="M110" s="16">
        <f t="shared" si="41"/>
        <v>171</v>
      </c>
      <c r="N110" s="17">
        <f t="shared" si="73"/>
        <v>0.6038961038961039</v>
      </c>
      <c r="O110" s="17">
        <f t="shared" si="74"/>
        <v>0.5234899328859061</v>
      </c>
      <c r="P110" s="17">
        <f t="shared" si="75"/>
        <v>0.5643564356435643</v>
      </c>
      <c r="Q110" s="16">
        <v>36</v>
      </c>
      <c r="R110" s="16">
        <v>50</v>
      </c>
      <c r="S110" s="16">
        <f t="shared" si="42"/>
        <v>86</v>
      </c>
      <c r="T110" s="17">
        <f t="shared" si="76"/>
        <v>0.23376623376623376</v>
      </c>
      <c r="U110" s="17">
        <f t="shared" si="77"/>
        <v>0.33557046979865773</v>
      </c>
      <c r="V110" s="56">
        <f t="shared" si="78"/>
        <v>0.2838283828382838</v>
      </c>
      <c r="W110" s="14">
        <v>18</v>
      </c>
      <c r="X110" s="14">
        <v>26</v>
      </c>
      <c r="Y110" s="14">
        <f t="shared" si="45"/>
        <v>44</v>
      </c>
      <c r="Z110" s="17">
        <f t="shared" si="46"/>
        <v>0.11688311688311688</v>
      </c>
      <c r="AA110" s="17">
        <f t="shared" si="46"/>
        <v>0.174496644295302</v>
      </c>
      <c r="AB110" s="17">
        <f t="shared" si="46"/>
        <v>0.14521452145214522</v>
      </c>
    </row>
    <row r="111" spans="1:28" s="7" customFormat="1" ht="28.5" customHeight="1">
      <c r="A111" s="14" t="s">
        <v>89</v>
      </c>
      <c r="B111" s="15">
        <f t="shared" si="67"/>
        <v>88</v>
      </c>
      <c r="C111" s="15">
        <f t="shared" si="68"/>
        <v>89</v>
      </c>
      <c r="D111" s="16">
        <f t="shared" si="69"/>
        <v>177</v>
      </c>
      <c r="E111" s="16">
        <v>11</v>
      </c>
      <c r="F111" s="16">
        <v>13</v>
      </c>
      <c r="G111" s="16">
        <f t="shared" si="40"/>
        <v>24</v>
      </c>
      <c r="H111" s="17">
        <f t="shared" si="70"/>
        <v>0.125</v>
      </c>
      <c r="I111" s="17">
        <f t="shared" si="71"/>
        <v>0.14606741573033707</v>
      </c>
      <c r="J111" s="17">
        <f t="shared" si="72"/>
        <v>0.13559322033898305</v>
      </c>
      <c r="K111" s="16">
        <v>59</v>
      </c>
      <c r="L111" s="16">
        <v>52</v>
      </c>
      <c r="M111" s="16">
        <f t="shared" si="41"/>
        <v>111</v>
      </c>
      <c r="N111" s="17">
        <f t="shared" si="73"/>
        <v>0.6704545454545454</v>
      </c>
      <c r="O111" s="17">
        <f t="shared" si="74"/>
        <v>0.5842696629213483</v>
      </c>
      <c r="P111" s="17">
        <f t="shared" si="75"/>
        <v>0.6271186440677966</v>
      </c>
      <c r="Q111" s="16">
        <v>18</v>
      </c>
      <c r="R111" s="16">
        <v>24</v>
      </c>
      <c r="S111" s="16">
        <f t="shared" si="42"/>
        <v>42</v>
      </c>
      <c r="T111" s="17">
        <f t="shared" si="76"/>
        <v>0.20454545454545456</v>
      </c>
      <c r="U111" s="17">
        <f t="shared" si="77"/>
        <v>0.2696629213483146</v>
      </c>
      <c r="V111" s="56">
        <f t="shared" si="78"/>
        <v>0.23728813559322035</v>
      </c>
      <c r="W111" s="14">
        <v>6</v>
      </c>
      <c r="X111" s="14">
        <v>13</v>
      </c>
      <c r="Y111" s="14">
        <f t="shared" si="45"/>
        <v>19</v>
      </c>
      <c r="Z111" s="17">
        <f t="shared" si="46"/>
        <v>0.06818181818181818</v>
      </c>
      <c r="AA111" s="17">
        <f t="shared" si="46"/>
        <v>0.14606741573033707</v>
      </c>
      <c r="AB111" s="17">
        <f t="shared" si="46"/>
        <v>0.10734463276836158</v>
      </c>
    </row>
    <row r="112" spans="1:28" s="7" customFormat="1" ht="28.5" customHeight="1">
      <c r="A112" s="14" t="s">
        <v>90</v>
      </c>
      <c r="B112" s="15">
        <f t="shared" si="67"/>
        <v>521</v>
      </c>
      <c r="C112" s="15">
        <f t="shared" si="68"/>
        <v>459</v>
      </c>
      <c r="D112" s="16">
        <f t="shared" si="69"/>
        <v>980</v>
      </c>
      <c r="E112" s="16">
        <v>66</v>
      </c>
      <c r="F112" s="16">
        <v>68</v>
      </c>
      <c r="G112" s="16">
        <f t="shared" si="40"/>
        <v>134</v>
      </c>
      <c r="H112" s="17">
        <f t="shared" si="70"/>
        <v>0.12667946257197696</v>
      </c>
      <c r="I112" s="17">
        <f t="shared" si="71"/>
        <v>0.14814814814814814</v>
      </c>
      <c r="J112" s="17">
        <f t="shared" si="72"/>
        <v>0.13673469387755102</v>
      </c>
      <c r="K112" s="16">
        <v>367</v>
      </c>
      <c r="L112" s="16">
        <v>300</v>
      </c>
      <c r="M112" s="16">
        <f t="shared" si="41"/>
        <v>667</v>
      </c>
      <c r="N112" s="17">
        <f t="shared" si="73"/>
        <v>0.7044145873320538</v>
      </c>
      <c r="O112" s="17">
        <f t="shared" si="74"/>
        <v>0.6535947712418301</v>
      </c>
      <c r="P112" s="17">
        <f t="shared" si="75"/>
        <v>0.6806122448979591</v>
      </c>
      <c r="Q112" s="16">
        <v>88</v>
      </c>
      <c r="R112" s="16">
        <v>91</v>
      </c>
      <c r="S112" s="16">
        <f t="shared" si="42"/>
        <v>179</v>
      </c>
      <c r="T112" s="17">
        <f t="shared" si="76"/>
        <v>0.1689059500959693</v>
      </c>
      <c r="U112" s="17">
        <f t="shared" si="77"/>
        <v>0.19825708061002179</v>
      </c>
      <c r="V112" s="56">
        <f t="shared" si="78"/>
        <v>0.1826530612244898</v>
      </c>
      <c r="W112" s="14">
        <v>28</v>
      </c>
      <c r="X112" s="14">
        <v>38</v>
      </c>
      <c r="Y112" s="14">
        <f t="shared" si="45"/>
        <v>66</v>
      </c>
      <c r="Z112" s="17">
        <f t="shared" si="46"/>
        <v>0.053742802303262956</v>
      </c>
      <c r="AA112" s="17">
        <f t="shared" si="46"/>
        <v>0.08278867102396514</v>
      </c>
      <c r="AB112" s="17">
        <f t="shared" si="46"/>
        <v>0.0673469387755102</v>
      </c>
    </row>
    <row r="113" spans="1:28" s="7" customFormat="1" ht="28.5" customHeight="1">
      <c r="A113" s="14" t="s">
        <v>91</v>
      </c>
      <c r="B113" s="15">
        <f t="shared" si="67"/>
        <v>175</v>
      </c>
      <c r="C113" s="15">
        <f t="shared" si="68"/>
        <v>175</v>
      </c>
      <c r="D113" s="16">
        <f t="shared" si="69"/>
        <v>350</v>
      </c>
      <c r="E113" s="16">
        <v>37</v>
      </c>
      <c r="F113" s="16">
        <v>29</v>
      </c>
      <c r="G113" s="16">
        <f t="shared" si="40"/>
        <v>66</v>
      </c>
      <c r="H113" s="17">
        <f t="shared" si="70"/>
        <v>0.21142857142857144</v>
      </c>
      <c r="I113" s="17">
        <f t="shared" si="71"/>
        <v>0.1657142857142857</v>
      </c>
      <c r="J113" s="17">
        <f t="shared" si="72"/>
        <v>0.18857142857142858</v>
      </c>
      <c r="K113" s="16">
        <v>118</v>
      </c>
      <c r="L113" s="16">
        <v>118</v>
      </c>
      <c r="M113" s="16">
        <f t="shared" si="41"/>
        <v>236</v>
      </c>
      <c r="N113" s="17">
        <f t="shared" si="73"/>
        <v>0.6742857142857143</v>
      </c>
      <c r="O113" s="17">
        <f t="shared" si="74"/>
        <v>0.6742857142857143</v>
      </c>
      <c r="P113" s="17">
        <f t="shared" si="75"/>
        <v>0.6742857142857143</v>
      </c>
      <c r="Q113" s="16">
        <v>20</v>
      </c>
      <c r="R113" s="16">
        <v>28</v>
      </c>
      <c r="S113" s="16">
        <f t="shared" si="42"/>
        <v>48</v>
      </c>
      <c r="T113" s="17">
        <f t="shared" si="76"/>
        <v>0.11428571428571428</v>
      </c>
      <c r="U113" s="17">
        <f t="shared" si="77"/>
        <v>0.16</v>
      </c>
      <c r="V113" s="56">
        <f t="shared" si="78"/>
        <v>0.13714285714285715</v>
      </c>
      <c r="W113" s="14">
        <v>8</v>
      </c>
      <c r="X113" s="14">
        <v>14</v>
      </c>
      <c r="Y113" s="14">
        <f t="shared" si="45"/>
        <v>22</v>
      </c>
      <c r="Z113" s="17">
        <f t="shared" si="46"/>
        <v>0.045714285714285714</v>
      </c>
      <c r="AA113" s="17">
        <f t="shared" si="46"/>
        <v>0.08</v>
      </c>
      <c r="AB113" s="17">
        <f t="shared" si="46"/>
        <v>0.06285714285714286</v>
      </c>
    </row>
    <row r="114" spans="1:28" s="7" customFormat="1" ht="28.5" customHeight="1">
      <c r="A114" s="14" t="s">
        <v>92</v>
      </c>
      <c r="B114" s="15">
        <f t="shared" si="67"/>
        <v>1187</v>
      </c>
      <c r="C114" s="15">
        <f t="shared" si="68"/>
        <v>1275</v>
      </c>
      <c r="D114" s="16">
        <f t="shared" si="69"/>
        <v>2462</v>
      </c>
      <c r="E114" s="16">
        <v>110</v>
      </c>
      <c r="F114" s="16">
        <v>106</v>
      </c>
      <c r="G114" s="16">
        <f t="shared" si="40"/>
        <v>216</v>
      </c>
      <c r="H114" s="17">
        <f t="shared" si="70"/>
        <v>0.09267059814658804</v>
      </c>
      <c r="I114" s="17">
        <f t="shared" si="71"/>
        <v>0.08313725490196078</v>
      </c>
      <c r="J114" s="17">
        <f t="shared" si="72"/>
        <v>0.08773354995938261</v>
      </c>
      <c r="K114" s="16">
        <v>718</v>
      </c>
      <c r="L114" s="16">
        <v>782</v>
      </c>
      <c r="M114" s="16">
        <f t="shared" si="41"/>
        <v>1500</v>
      </c>
      <c r="N114" s="17">
        <f t="shared" si="73"/>
        <v>0.6048862679022746</v>
      </c>
      <c r="O114" s="17">
        <f t="shared" si="74"/>
        <v>0.6133333333333333</v>
      </c>
      <c r="P114" s="17">
        <f t="shared" si="75"/>
        <v>0.6092607636068237</v>
      </c>
      <c r="Q114" s="16">
        <v>359</v>
      </c>
      <c r="R114" s="16">
        <v>387</v>
      </c>
      <c r="S114" s="16">
        <f t="shared" si="42"/>
        <v>746</v>
      </c>
      <c r="T114" s="17">
        <f t="shared" si="76"/>
        <v>0.3024431339511373</v>
      </c>
      <c r="U114" s="17">
        <f t="shared" si="77"/>
        <v>0.3035294117647059</v>
      </c>
      <c r="V114" s="56">
        <f t="shared" si="78"/>
        <v>0.30300568643379366</v>
      </c>
      <c r="W114" s="14">
        <v>103</v>
      </c>
      <c r="X114" s="14">
        <v>148</v>
      </c>
      <c r="Y114" s="14">
        <f t="shared" si="45"/>
        <v>251</v>
      </c>
      <c r="Z114" s="17">
        <f t="shared" si="46"/>
        <v>0.08677337826453244</v>
      </c>
      <c r="AA114" s="17">
        <f t="shared" si="46"/>
        <v>0.11607843137254902</v>
      </c>
      <c r="AB114" s="17">
        <f t="shared" si="46"/>
        <v>0.10194963444354184</v>
      </c>
    </row>
    <row r="115" spans="1:28" s="7" customFormat="1" ht="28.5" customHeight="1">
      <c r="A115" s="31" t="s">
        <v>93</v>
      </c>
      <c r="B115" s="23">
        <f t="shared" si="67"/>
        <v>696</v>
      </c>
      <c r="C115" s="23">
        <f t="shared" si="68"/>
        <v>693</v>
      </c>
      <c r="D115" s="24">
        <f t="shared" si="69"/>
        <v>1389</v>
      </c>
      <c r="E115" s="24">
        <v>140</v>
      </c>
      <c r="F115" s="24">
        <v>129</v>
      </c>
      <c r="G115" s="24">
        <f t="shared" si="40"/>
        <v>269</v>
      </c>
      <c r="H115" s="32">
        <f t="shared" si="70"/>
        <v>0.20114942528735633</v>
      </c>
      <c r="I115" s="32">
        <f t="shared" si="71"/>
        <v>0.18614718614718614</v>
      </c>
      <c r="J115" s="32">
        <f t="shared" si="72"/>
        <v>0.19366450683945285</v>
      </c>
      <c r="K115" s="24">
        <v>438</v>
      </c>
      <c r="L115" s="24">
        <v>451</v>
      </c>
      <c r="M115" s="24">
        <f t="shared" si="41"/>
        <v>889</v>
      </c>
      <c r="N115" s="32">
        <f t="shared" si="73"/>
        <v>0.6293103448275862</v>
      </c>
      <c r="O115" s="32">
        <f t="shared" si="74"/>
        <v>0.6507936507936508</v>
      </c>
      <c r="P115" s="32">
        <f t="shared" si="75"/>
        <v>0.6400287976961843</v>
      </c>
      <c r="Q115" s="24">
        <v>118</v>
      </c>
      <c r="R115" s="24">
        <v>113</v>
      </c>
      <c r="S115" s="24">
        <f t="shared" si="42"/>
        <v>231</v>
      </c>
      <c r="T115" s="32">
        <f t="shared" si="76"/>
        <v>0.16954022988505746</v>
      </c>
      <c r="U115" s="32">
        <f t="shared" si="77"/>
        <v>0.16305916305916307</v>
      </c>
      <c r="V115" s="60">
        <f t="shared" si="78"/>
        <v>0.16630669546436286</v>
      </c>
      <c r="W115" s="35">
        <v>43</v>
      </c>
      <c r="X115" s="35">
        <v>45</v>
      </c>
      <c r="Y115" s="35">
        <f t="shared" si="45"/>
        <v>88</v>
      </c>
      <c r="Z115" s="38">
        <f t="shared" si="46"/>
        <v>0.0617816091954023</v>
      </c>
      <c r="AA115" s="38">
        <f t="shared" si="46"/>
        <v>0.06493506493506493</v>
      </c>
      <c r="AB115" s="38">
        <f t="shared" si="46"/>
        <v>0.06335493160547156</v>
      </c>
    </row>
    <row r="116" spans="1:28" s="7" customFormat="1" ht="28.5" customHeight="1">
      <c r="A116" s="22" t="s">
        <v>109</v>
      </c>
      <c r="B116" s="34">
        <f>SUM(B106:B115)</f>
        <v>4747</v>
      </c>
      <c r="C116" s="34">
        <f>SUM(C106:C115)</f>
        <v>4772</v>
      </c>
      <c r="D116" s="24">
        <f t="shared" si="69"/>
        <v>9519</v>
      </c>
      <c r="E116" s="34">
        <f>SUM(E106:E115)</f>
        <v>613</v>
      </c>
      <c r="F116" s="34">
        <f>SUM(F106:F115)</f>
        <v>625</v>
      </c>
      <c r="G116" s="24">
        <f t="shared" si="40"/>
        <v>1238</v>
      </c>
      <c r="H116" s="25">
        <f t="shared" si="70"/>
        <v>0.12913419001474616</v>
      </c>
      <c r="I116" s="25">
        <f t="shared" si="71"/>
        <v>0.1309723386420788</v>
      </c>
      <c r="J116" s="25">
        <f t="shared" si="72"/>
        <v>0.1300556781174493</v>
      </c>
      <c r="K116" s="34">
        <f>SUM(K106:K115)</f>
        <v>3055</v>
      </c>
      <c r="L116" s="34">
        <f>SUM(L106:L115)</f>
        <v>2927</v>
      </c>
      <c r="M116" s="24">
        <f t="shared" si="41"/>
        <v>5982</v>
      </c>
      <c r="N116" s="25">
        <f aca="true" t="shared" si="79" ref="N116:P117">K116/B116</f>
        <v>0.6435643564356436</v>
      </c>
      <c r="O116" s="25">
        <f t="shared" si="79"/>
        <v>0.6133696563285834</v>
      </c>
      <c r="P116" s="25">
        <f t="shared" si="79"/>
        <v>0.6284273558146865</v>
      </c>
      <c r="Q116" s="34">
        <f>SUM(Q106:Q115)</f>
        <v>1079</v>
      </c>
      <c r="R116" s="34">
        <f>SUM(R106:R115)</f>
        <v>1220</v>
      </c>
      <c r="S116" s="24">
        <f t="shared" si="42"/>
        <v>2299</v>
      </c>
      <c r="T116" s="25">
        <f aca="true" t="shared" si="80" ref="T116:V117">Q116/B116</f>
        <v>0.2273014535496103</v>
      </c>
      <c r="U116" s="25">
        <f t="shared" si="80"/>
        <v>0.25565800502933783</v>
      </c>
      <c r="V116" s="58">
        <f t="shared" si="80"/>
        <v>0.24151696606786427</v>
      </c>
      <c r="W116" s="34">
        <f>SUM(W106:W115)</f>
        <v>356</v>
      </c>
      <c r="X116" s="34">
        <f>SUM(X106:X115)</f>
        <v>529</v>
      </c>
      <c r="Y116" s="67">
        <f t="shared" si="45"/>
        <v>885</v>
      </c>
      <c r="Z116" s="25">
        <f t="shared" si="46"/>
        <v>0.07499473351590479</v>
      </c>
      <c r="AA116" s="25">
        <f t="shared" si="46"/>
        <v>0.11085498742665549</v>
      </c>
      <c r="AB116" s="25">
        <f t="shared" si="46"/>
        <v>0.09297195083517176</v>
      </c>
    </row>
    <row r="117" spans="1:28" ht="28.5" customHeight="1">
      <c r="A117" s="22" t="s">
        <v>121</v>
      </c>
      <c r="B117" s="22">
        <f>E117+K117+Q117</f>
        <v>55</v>
      </c>
      <c r="C117" s="22">
        <f>F117+L117+R117</f>
        <v>49</v>
      </c>
      <c r="D117" s="22">
        <f t="shared" si="69"/>
        <v>104</v>
      </c>
      <c r="E117" s="22">
        <v>5</v>
      </c>
      <c r="F117" s="22">
        <v>7</v>
      </c>
      <c r="G117" s="22">
        <f>E117+F117</f>
        <v>12</v>
      </c>
      <c r="H117" s="85">
        <f>E117/B117</f>
        <v>0.09090909090909091</v>
      </c>
      <c r="I117" s="85">
        <f>F117/C117</f>
        <v>0.14285714285714285</v>
      </c>
      <c r="J117" s="85">
        <f>G117/D117</f>
        <v>0.11538461538461539</v>
      </c>
      <c r="K117" s="22">
        <v>48</v>
      </c>
      <c r="L117" s="22">
        <v>39</v>
      </c>
      <c r="M117" s="22">
        <f>K117+L117</f>
        <v>87</v>
      </c>
      <c r="N117" s="85">
        <f t="shared" si="79"/>
        <v>0.8727272727272727</v>
      </c>
      <c r="O117" s="85">
        <f t="shared" si="79"/>
        <v>0.7959183673469388</v>
      </c>
      <c r="P117" s="85">
        <f t="shared" si="79"/>
        <v>0.8365384615384616</v>
      </c>
      <c r="Q117" s="22">
        <v>2</v>
      </c>
      <c r="R117" s="22">
        <v>3</v>
      </c>
      <c r="S117" s="22">
        <f>Q117+R117</f>
        <v>5</v>
      </c>
      <c r="T117" s="85">
        <f t="shared" si="80"/>
        <v>0.03636363636363636</v>
      </c>
      <c r="U117" s="85">
        <f t="shared" si="80"/>
        <v>0.061224489795918366</v>
      </c>
      <c r="V117" s="85">
        <f t="shared" si="80"/>
        <v>0.04807692307692308</v>
      </c>
      <c r="W117" s="22">
        <v>2</v>
      </c>
      <c r="X117" s="22">
        <v>2</v>
      </c>
      <c r="Y117" s="22">
        <f>W117+X117</f>
        <v>4</v>
      </c>
      <c r="Z117" s="85">
        <f>W117/B117</f>
        <v>0.03636363636363636</v>
      </c>
      <c r="AA117" s="85">
        <f>X117/C117</f>
        <v>0.04081632653061224</v>
      </c>
      <c r="AB117" s="85">
        <f>Y117/D117</f>
        <v>0.038461538461538464</v>
      </c>
    </row>
  </sheetData>
  <sheetProtection/>
  <mergeCells count="14">
    <mergeCell ref="H4:J4"/>
    <mergeCell ref="K4:M4"/>
    <mergeCell ref="N4:P4"/>
    <mergeCell ref="E2:J3"/>
    <mergeCell ref="K2:P3"/>
    <mergeCell ref="W3:AB3"/>
    <mergeCell ref="W4:Y4"/>
    <mergeCell ref="Z4:AB4"/>
    <mergeCell ref="A1:AB1"/>
    <mergeCell ref="B2:D4"/>
    <mergeCell ref="Q4:S4"/>
    <mergeCell ref="T4:V4"/>
    <mergeCell ref="Q2:V2"/>
    <mergeCell ref="E4:G4"/>
  </mergeCells>
  <conditionalFormatting sqref="J7:J16 J18:J22 J24:J29 J31:J37 J39:J43 J45:J50 J52:J58 J60:J66 J68:J69 J71:J75 J77:J80 J82:J89 J91:J94 J96:J99 J106:J115 J101:J104 J117 J117">
    <cfRule type="top10" priority="19" dxfId="1" stopIfTrue="1" rank="10" bottom="1"/>
  </conditionalFormatting>
  <conditionalFormatting sqref="J7:J16 J18:J22 J24:J29 J31:J37 J39:J43 J45:J50 J52:J58 J60:J66 J68:J69 J71:J75 J77:J80 J82:J89 J91:J94 J96:J99 J106:J115 J101:J104 J117">
    <cfRule type="top10" priority="20" dxfId="0" stopIfTrue="1" rank="10"/>
  </conditionalFormatting>
  <conditionalFormatting sqref="I7:I16 I18:I22 I24:I29 I31:I37 I39:I43 I45:I50 I52:I58 I60:I66 I68:I69 I71:I75 I77:I80 I82:I89 I91:I94 I96:I99 I101:I104 I106:I115 I117">
    <cfRule type="top10" priority="21" dxfId="1" stopIfTrue="1" rank="10" bottom="1"/>
    <cfRule type="top10" priority="22" dxfId="0" stopIfTrue="1" rank="10"/>
  </conditionalFormatting>
  <conditionalFormatting sqref="H7:H16 H18:H22 H24:H29 H31:H37 H39:H43 H45:H50 H52:H58 H60:H66 H68:H69 H71:H75 H77:H80 H82:H89 H91:H94 H96:H99 H101:H104 H106:H115 H117">
    <cfRule type="top10" priority="23" dxfId="1" stopIfTrue="1" rank="10" bottom="1"/>
    <cfRule type="top10" priority="24" dxfId="0" stopIfTrue="1" rank="10"/>
  </conditionalFormatting>
  <conditionalFormatting sqref="N7:N16 N18:N22 N24:N29 N31:N37 N39:N43 N45:N50 N52:N58 N60:N66 N68:N69 N71:N75 N77:N80 N82:N89 N91:N94 N96:N99 N101:N104 N106:N115 N117">
    <cfRule type="top10" priority="17" dxfId="1" stopIfTrue="1" rank="10" bottom="1"/>
    <cfRule type="top10" priority="18" dxfId="0" stopIfTrue="1" rank="10"/>
  </conditionalFormatting>
  <conditionalFormatting sqref="O7:O16 O18:O22 O24:O29 O31:O37 O39:O43 O45:O50 O52:O58 O60:O66 O68:O69 O71:O75 O77:O80 O82:O89 O91:O94 O96:O99 O101:O104 O106:O115 O117">
    <cfRule type="top10" priority="15" dxfId="1" stopIfTrue="1" rank="10" bottom="1"/>
    <cfRule type="top10" priority="16" dxfId="0" stopIfTrue="1" rank="10"/>
  </conditionalFormatting>
  <conditionalFormatting sqref="Q124 P7:P16 P18:P22 P24:P29 P31:P37 P39:P43 P45:P50 P52:P58 P60:P66 P68:P69 P71:P75 P77:P80 P82:P89 P91:P94 P96:P99 P101:P104 P106:P115 P117">
    <cfRule type="top10" priority="13" dxfId="1" stopIfTrue="1" rank="10" bottom="1"/>
    <cfRule type="top10" priority="14" dxfId="0" stopIfTrue="1" rank="10"/>
  </conditionalFormatting>
  <conditionalFormatting sqref="T7:T16 T18:T22 T24:T29 T31:T37 T39:T43 T45:T50 T52:T58 T60:T66 T68:T69 T71:T75 T77:T80 T82:T89 T91:T94 T96:T99 T101:T104 T106:T115 T117">
    <cfRule type="top10" priority="11" dxfId="1" stopIfTrue="1" rank="10" bottom="1"/>
    <cfRule type="top10" priority="12" dxfId="0" stopIfTrue="1" rank="10"/>
  </conditionalFormatting>
  <conditionalFormatting sqref="U7:U16 U18:U22 U24:U29 U31:U37 U39:U43 U45:U50 U52:U58 U60:U66 U68:U69 U71:U75 U77:U80 U82:U89 U91:U94 U96:U99 U101:U104 U106:U115 U117">
    <cfRule type="top10" priority="9" dxfId="1" stopIfTrue="1" rank="10" bottom="1"/>
    <cfRule type="top10" priority="10" dxfId="0" stopIfTrue="1" rank="10"/>
  </conditionalFormatting>
  <conditionalFormatting sqref="V7:V16 V18:V22 V24:V29 V31:V37 V39:V43 V45:V50 V52:V58 V60:V66 V68:V69 V71:V75 V77:V80 V82:V89 V91:V94 V96:V99 V101:V104 V106:V115 V117">
    <cfRule type="top10" priority="7" dxfId="1" stopIfTrue="1" rank="10" bottom="1"/>
    <cfRule type="top10" priority="8" dxfId="0" stopIfTrue="1" rank="10"/>
  </conditionalFormatting>
  <conditionalFormatting sqref="Z7:Z16 Z18:Z22 Z24:Z29 Z31:Z37 Z39:Z43 Z45:Z50 Z52:Z58 Z60:Z66 Z68:Z69 Z71:Z75 Z77:Z80 Z82:Z89 Z91:Z94 Z96:Z99 Z101:Z104 Z106:Z115 Z117">
    <cfRule type="top10" priority="5" dxfId="1" stopIfTrue="1" rank="10" bottom="1"/>
    <cfRule type="top10" priority="6" dxfId="0" stopIfTrue="1" rank="10"/>
  </conditionalFormatting>
  <conditionalFormatting sqref="AA7:AA16 AA18:AA22 AA24:AA29 AA31:AA37 AA39:AA43 AA45:AA50 AA52:AA58 AA60:AA66 AA68:AA69 AA71:AA75 AA77:AA80 AA82:AA89 AA91:AA94 AA96:AA99 AA101:AA104 AA106:AA115 AA117">
    <cfRule type="top10" priority="3" dxfId="1" stopIfTrue="1" rank="10" bottom="1"/>
    <cfRule type="top10" priority="4" dxfId="0" stopIfTrue="1" rank="10"/>
  </conditionalFormatting>
  <conditionalFormatting sqref="AB7:AB16 AB18:AB22 AB24:AB29 AB31:AB37 AB39:AB43 AB45:AB50 AB52:AB58 AB60:AB66 AB68:AB69 AB71:AB75 AB77:AB80 AB82:AB89 AB91:AB94 AB96:AB99 AB101:AB104 AB106:AB115 AB117">
    <cfRule type="top10" priority="1" dxfId="1" stopIfTrue="1" rank="10" bottom="1"/>
    <cfRule type="top10" priority="2" dxfId="0" stopIfTrue="1" rank="10"/>
  </conditionalFormatting>
  <printOptions/>
  <pageMargins left="0.7874015748031497" right="0.5905511811023623" top="0.5905511811023623" bottom="0.5511811023622047" header="0.7086614173228347" footer="0.2755905511811024"/>
  <pageSetup horizontalDpi="300" verticalDpi="300" orientation="landscape" paperSize="8" scale="73" r:id="rId1"/>
  <headerFooter alignWithMargins="0">
    <oddHeader>&amp;R&amp;P／&amp;Nページ</oddHeader>
    <oddFooter>&amp;L※ この数値は住民基本台帳人口です。
※ 各数値の高い10地域を&amp;K05+035■&amp;K000000で表しています。
※ 各数値の低い10地域を&amp;K03+035■&amp;K000000で表しています。</oddFooter>
  </headerFooter>
  <rowBreaks count="3" manualBreakCount="3">
    <brk id="38" max="255" man="1"/>
    <brk id="70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2013-12-27T05:50:39Z</cp:lastPrinted>
  <dcterms:created xsi:type="dcterms:W3CDTF">2009-01-09T07:35:30Z</dcterms:created>
  <dcterms:modified xsi:type="dcterms:W3CDTF">2016-01-12T05:27:09Z</dcterms:modified>
  <cp:category/>
  <cp:version/>
  <cp:contentType/>
  <cp:contentStatus/>
</cp:coreProperties>
</file>