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町丁字別人口構成比" sheetId="1" r:id="rId1"/>
  </sheets>
  <definedNames>
    <definedName name="_xlfn.AGGREGATE" hidden="1">#NAME?</definedName>
    <definedName name="_xlnm.Print_Area" localSheetId="0">'町丁字別人口構成比'!$A$1:$AB$121</definedName>
    <definedName name="_xlnm.Print_Titles" localSheetId="0">'町丁字別人口構成比'!$1:$6</definedName>
  </definedNames>
  <calcPr fullCalcOnLoad="1"/>
</workbook>
</file>

<file path=xl/sharedStrings.xml><?xml version="1.0" encoding="utf-8"?>
<sst xmlns="http://schemas.openxmlformats.org/spreadsheetml/2006/main" count="220" uniqueCount="130">
  <si>
    <t>総人口</t>
  </si>
  <si>
    <t>１５歳未満</t>
  </si>
  <si>
    <t>１５歳～６４歳</t>
  </si>
  <si>
    <t>６５歳以上</t>
  </si>
  <si>
    <t>人口</t>
  </si>
  <si>
    <t>構成比</t>
  </si>
  <si>
    <t>男</t>
  </si>
  <si>
    <t>女</t>
  </si>
  <si>
    <t>計</t>
  </si>
  <si>
    <t>海老名市総計</t>
  </si>
  <si>
    <t>大谷</t>
  </si>
  <si>
    <t>大谷南一丁目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</si>
  <si>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</si>
  <si>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</si>
  <si>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</si>
  <si>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</si>
  <si>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</si>
  <si>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</si>
  <si>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</si>
  <si>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</si>
  <si>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</si>
  <si>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</si>
  <si>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</si>
  <si>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</si>
  <si>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</si>
  <si>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</si>
  <si>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中新田一丁目</t>
  </si>
  <si>
    <t>中新田二丁目</t>
  </si>
  <si>
    <t>中新田三丁目</t>
  </si>
  <si>
    <t>中新田四丁目</t>
  </si>
  <si>
    <t>中新田五丁目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</si>
  <si>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</si>
  <si>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</si>
  <si>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</si>
  <si>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</si>
  <si>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</si>
  <si>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</si>
  <si>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</si>
  <si>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</si>
  <si>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</si>
  <si>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</si>
  <si>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</si>
  <si>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</si>
  <si>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</si>
  <si>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</si>
  <si>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</si>
  <si>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</si>
  <si>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</si>
  <si>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</si>
  <si>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</si>
  <si>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</si>
  <si>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</si>
  <si>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</si>
  <si>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</si>
  <si>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</si>
  <si>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</si>
  <si>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</si>
  <si>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</si>
  <si>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</si>
  <si>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</si>
  <si>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</t>
  </si>
  <si>
    <t>中河内</t>
  </si>
  <si>
    <t>社家</t>
  </si>
  <si>
    <t>上河内</t>
  </si>
  <si>
    <t>本郷</t>
  </si>
  <si>
    <t>門沢橋一丁目</t>
  </si>
  <si>
    <t>門沢橋二丁目</t>
  </si>
  <si>
    <t>門沢橋三丁目</t>
  </si>
  <si>
    <t>門沢橋四丁目</t>
  </si>
  <si>
    <t>門沢橋五丁目</t>
  </si>
  <si>
    <t>門沢橋六丁目</t>
  </si>
  <si>
    <t>浜田町</t>
  </si>
  <si>
    <t>中央一丁目</t>
  </si>
  <si>
    <t>中央二丁目</t>
  </si>
  <si>
    <t>中央三丁目</t>
  </si>
  <si>
    <t>中央計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</si>
  <si>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</si>
  <si>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</si>
  <si>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</si>
  <si>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</si>
  <si>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</si>
  <si>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</si>
  <si>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</si>
  <si>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</si>
  <si>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</si>
  <si>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</si>
  <si>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</si>
  <si>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</si>
  <si>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</si>
  <si>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</si>
  <si>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</si>
  <si>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</si>
  <si>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</si>
  <si>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</si>
  <si>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今里一丁目</t>
  </si>
  <si>
    <t>今里二丁目</t>
  </si>
  <si>
    <t>今里三丁目</t>
  </si>
  <si>
    <t>上郷　計</t>
  </si>
  <si>
    <t>大谷　計</t>
  </si>
  <si>
    <t>国分寺台　計</t>
  </si>
  <si>
    <t>中新田　計</t>
  </si>
  <si>
    <t>下今泉　計</t>
  </si>
  <si>
    <t>上今泉　計</t>
  </si>
  <si>
    <t>今里　計</t>
  </si>
  <si>
    <t>東柏ケ谷　計</t>
  </si>
  <si>
    <t>望地　計</t>
  </si>
  <si>
    <t>門沢橋　計</t>
  </si>
  <si>
    <t>国分南　計</t>
  </si>
  <si>
    <t>国分北　計</t>
  </si>
  <si>
    <t>杉久保　計</t>
  </si>
  <si>
    <t>中野一丁目</t>
  </si>
  <si>
    <t>中野二丁目</t>
  </si>
  <si>
    <t>中野三丁目</t>
  </si>
  <si>
    <t>中野　計</t>
  </si>
  <si>
    <t>河原口一丁目</t>
  </si>
  <si>
    <t>河原口二丁目</t>
  </si>
  <si>
    <t>河原口三丁目</t>
  </si>
  <si>
    <t>河原口四丁目</t>
  </si>
  <si>
    <t>河原口五丁目</t>
  </si>
  <si>
    <t>河原口　計</t>
  </si>
  <si>
    <t>うち７５歳以上</t>
  </si>
  <si>
    <t>扇町</t>
  </si>
  <si>
    <t>めぐみ町</t>
  </si>
  <si>
    <t>泉一丁目</t>
  </si>
  <si>
    <t>泉二丁目</t>
  </si>
  <si>
    <t>泉　計</t>
  </si>
  <si>
    <t>海老名市町丁・字別人口構成比　（平成31年１月１日現在）</t>
  </si>
  <si>
    <t>-</t>
  </si>
  <si>
    <t>-</t>
  </si>
  <si>
    <t>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</si>
</sst>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uble"/>
      <bottom style="double"/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 style="double"/>
      <bottom style="double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hair"/>
    </border>
    <border>
      <left style="thin"/>
      <right/>
      <top/>
      <bottom/>
    </border>
    <border>
      <left style="thin"/>
      <right/>
      <top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8" fontId="5" fillId="0" borderId="12" xfId="48" applyFont="1" applyBorder="1" applyAlignment="1">
      <alignment vertical="center" wrapText="1"/>
    </xf>
    <xf numFmtId="10" fontId="5" fillId="0" borderId="12" xfId="42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38" fontId="5" fillId="0" borderId="13" xfId="48" applyFont="1" applyBorder="1" applyAlignment="1">
      <alignment vertical="center" wrapText="1"/>
    </xf>
    <xf numFmtId="38" fontId="5" fillId="0" borderId="14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10" fontId="5" fillId="0" borderId="13" xfId="42" applyNumberFormat="1" applyFont="1" applyBorder="1" applyAlignment="1">
      <alignment vertical="center"/>
    </xf>
    <xf numFmtId="10" fontId="5" fillId="0" borderId="14" xfId="42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8" fontId="5" fillId="0" borderId="15" xfId="48" applyFont="1" applyBorder="1" applyAlignment="1">
      <alignment vertical="center" wrapText="1"/>
    </xf>
    <xf numFmtId="38" fontId="5" fillId="0" borderId="15" xfId="48" applyFont="1" applyBorder="1" applyAlignment="1">
      <alignment vertical="center"/>
    </xf>
    <xf numFmtId="10" fontId="5" fillId="0" borderId="15" xfId="42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8" fontId="5" fillId="0" borderId="16" xfId="48" applyFont="1" applyBorder="1" applyAlignment="1">
      <alignment vertical="center" wrapText="1"/>
    </xf>
    <xf numFmtId="38" fontId="5" fillId="0" borderId="16" xfId="48" applyFont="1" applyBorder="1" applyAlignment="1">
      <alignment vertical="center"/>
    </xf>
    <xf numFmtId="10" fontId="5" fillId="0" borderId="16" xfId="42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5" fillId="0" borderId="18" xfId="48" applyFont="1" applyBorder="1" applyAlignment="1">
      <alignment vertical="center" wrapText="1"/>
    </xf>
    <xf numFmtId="38" fontId="5" fillId="0" borderId="18" xfId="48" applyFont="1" applyBorder="1" applyAlignment="1">
      <alignment vertical="center"/>
    </xf>
    <xf numFmtId="10" fontId="5" fillId="0" borderId="17" xfId="42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8" fontId="5" fillId="0" borderId="11" xfId="48" applyFont="1" applyBorder="1" applyAlignment="1">
      <alignment vertical="center" wrapText="1"/>
    </xf>
    <xf numFmtId="38" fontId="5" fillId="0" borderId="11" xfId="48" applyFont="1" applyBorder="1" applyAlignment="1">
      <alignment vertical="center"/>
    </xf>
    <xf numFmtId="38" fontId="5" fillId="0" borderId="10" xfId="48" applyFont="1" applyBorder="1" applyAlignment="1">
      <alignment vertical="center"/>
    </xf>
    <xf numFmtId="10" fontId="5" fillId="0" borderId="10" xfId="42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0" fontId="5" fillId="0" borderId="18" xfId="42" applyNumberFormat="1" applyFont="1" applyBorder="1" applyAlignment="1">
      <alignment vertical="center"/>
    </xf>
    <xf numFmtId="38" fontId="5" fillId="0" borderId="17" xfId="48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8" fontId="5" fillId="0" borderId="19" xfId="48" applyFont="1" applyBorder="1" applyAlignment="1">
      <alignment vertical="center" wrapText="1"/>
    </xf>
    <xf numFmtId="38" fontId="5" fillId="0" borderId="19" xfId="48" applyFont="1" applyBorder="1" applyAlignment="1">
      <alignment vertical="center"/>
    </xf>
    <xf numFmtId="10" fontId="5" fillId="0" borderId="19" xfId="42" applyNumberFormat="1" applyFont="1" applyBorder="1" applyAlignment="1">
      <alignment vertical="center"/>
    </xf>
    <xf numFmtId="10" fontId="5" fillId="0" borderId="15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8" fontId="5" fillId="0" borderId="20" xfId="48" applyFont="1" applyBorder="1" applyAlignment="1">
      <alignment vertical="center" wrapText="1"/>
    </xf>
    <xf numFmtId="38" fontId="5" fillId="0" borderId="20" xfId="48" applyFont="1" applyBorder="1" applyAlignment="1">
      <alignment vertical="center"/>
    </xf>
    <xf numFmtId="10" fontId="5" fillId="0" borderId="20" xfId="42" applyNumberFormat="1" applyFont="1" applyBorder="1" applyAlignment="1">
      <alignment vertical="center"/>
    </xf>
    <xf numFmtId="38" fontId="5" fillId="0" borderId="17" xfId="48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0" fontId="5" fillId="0" borderId="11" xfId="42" applyNumberFormat="1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38" fontId="5" fillId="0" borderId="24" xfId="48" applyFont="1" applyBorder="1" applyAlignment="1">
      <alignment vertical="center" wrapText="1"/>
    </xf>
    <xf numFmtId="38" fontId="5" fillId="0" borderId="24" xfId="48" applyFont="1" applyBorder="1" applyAlignment="1">
      <alignment vertical="center"/>
    </xf>
    <xf numFmtId="10" fontId="5" fillId="0" borderId="24" xfId="42" applyNumberFormat="1" applyFont="1" applyBorder="1" applyAlignment="1">
      <alignment vertical="center"/>
    </xf>
    <xf numFmtId="10" fontId="5" fillId="0" borderId="25" xfId="42" applyNumberFormat="1" applyFont="1" applyBorder="1" applyAlignment="1">
      <alignment vertical="center"/>
    </xf>
    <xf numFmtId="10" fontId="5" fillId="0" borderId="26" xfId="42" applyNumberFormat="1" applyFont="1" applyBorder="1" applyAlignment="1">
      <alignment vertical="center"/>
    </xf>
    <xf numFmtId="10" fontId="5" fillId="0" borderId="27" xfId="42" applyNumberFormat="1" applyFont="1" applyBorder="1" applyAlignment="1">
      <alignment vertical="center"/>
    </xf>
    <xf numFmtId="10" fontId="5" fillId="0" borderId="28" xfId="42" applyNumberFormat="1" applyFont="1" applyBorder="1" applyAlignment="1">
      <alignment vertical="center"/>
    </xf>
    <xf numFmtId="10" fontId="5" fillId="0" borderId="29" xfId="42" applyNumberFormat="1" applyFont="1" applyBorder="1" applyAlignment="1">
      <alignment vertical="center"/>
    </xf>
    <xf numFmtId="10" fontId="5" fillId="0" borderId="21" xfId="42" applyNumberFormat="1" applyFont="1" applyBorder="1" applyAlignment="1">
      <alignment vertical="center"/>
    </xf>
    <xf numFmtId="10" fontId="5" fillId="0" borderId="30" xfId="42" applyNumberFormat="1" applyFont="1" applyBorder="1" applyAlignment="1">
      <alignment vertical="center"/>
    </xf>
    <xf numFmtId="10" fontId="5" fillId="0" borderId="31" xfId="42" applyNumberFormat="1" applyFont="1" applyBorder="1" applyAlignment="1">
      <alignment vertical="center"/>
    </xf>
    <xf numFmtId="10" fontId="5" fillId="0" borderId="32" xfId="42" applyNumberFormat="1" applyFont="1" applyBorder="1" applyAlignment="1">
      <alignment vertical="center"/>
    </xf>
    <xf numFmtId="10" fontId="5" fillId="0" borderId="33" xfId="42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5" fillId="0" borderId="24" xfId="48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0" fontId="5" fillId="0" borderId="17" xfId="0" applyNumberFormat="1" applyFont="1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38" fontId="5" fillId="33" borderId="18" xfId="48" applyFont="1" applyFill="1" applyBorder="1" applyAlignment="1">
      <alignment vertical="center" wrapText="1"/>
    </xf>
    <xf numFmtId="38" fontId="5" fillId="33" borderId="18" xfId="48" applyFont="1" applyFill="1" applyBorder="1" applyAlignment="1">
      <alignment vertical="center"/>
    </xf>
    <xf numFmtId="10" fontId="5" fillId="33" borderId="17" xfId="42" applyNumberFormat="1" applyFont="1" applyFill="1" applyBorder="1" applyAlignment="1">
      <alignment vertical="center"/>
    </xf>
    <xf numFmtId="10" fontId="5" fillId="33" borderId="28" xfId="42" applyNumberFormat="1" applyFont="1" applyFill="1" applyBorder="1" applyAlignment="1">
      <alignment vertical="center"/>
    </xf>
    <xf numFmtId="38" fontId="5" fillId="33" borderId="17" xfId="48" applyFont="1" applyFill="1" applyBorder="1" applyAlignment="1">
      <alignment vertical="center"/>
    </xf>
    <xf numFmtId="38" fontId="5" fillId="33" borderId="17" xfId="48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/>
    </xf>
    <xf numFmtId="10" fontId="5" fillId="33" borderId="18" xfId="42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4"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1"/>
  <sheetViews>
    <sheetView tabSelected="1" view="pageBreakPreview" zoomScale="70" zoomScaleNormal="5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1" sqref="A1:AB1"/>
    </sheetView>
  </sheetViews>
  <sheetFormatPr defaultColWidth="9.00390625" defaultRowHeight="13.5"/>
  <cols>
    <col min="1" max="1" width="19.50390625" style="0" customWidth="1"/>
    <col min="2" max="22" width="8.875" style="0" customWidth="1"/>
  </cols>
  <sheetData>
    <row r="1" spans="1:28" ht="30" customHeight="1">
      <c r="A1" s="90" t="s">
        <v>126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ht="18.75" customHeight="1">
      <c r="A2" s="1"/>
      <c r="B2" s="80" t="s">
        <v>0</v>
      </c>
      <c r="C2" s="81"/>
      <c r="D2" s="82"/>
      <c r="E2" s="80" t="s">
        <v>1</v>
      </c>
      <c r="F2" s="81"/>
      <c r="G2" s="81"/>
      <c r="H2" s="81"/>
      <c r="I2" s="81"/>
      <c r="J2" s="82"/>
      <c r="K2" s="80" t="s">
        <v>2</v>
      </c>
      <c r="L2" s="81"/>
      <c r="M2" s="81"/>
      <c r="N2" s="81"/>
      <c r="O2" s="81"/>
      <c r="P2" s="82"/>
      <c r="Q2" s="80" t="s">
        <v>3</v>
      </c>
      <c r="R2" s="81"/>
      <c r="S2" s="81"/>
      <c r="T2" s="81"/>
      <c r="U2" s="81"/>
      <c r="V2" s="81"/>
      <c r="W2" s="61"/>
      <c r="X2" s="61"/>
      <c r="Y2" s="61"/>
      <c r="Z2" s="61"/>
      <c r="AA2" s="61"/>
      <c r="AB2" s="62"/>
    </row>
    <row r="3" spans="1:28" ht="18.75" customHeight="1">
      <c r="A3" s="2"/>
      <c r="B3" s="91"/>
      <c r="C3" s="92"/>
      <c r="D3" s="93"/>
      <c r="E3" s="83"/>
      <c r="F3" s="84"/>
      <c r="G3" s="84"/>
      <c r="H3" s="84"/>
      <c r="I3" s="84"/>
      <c r="J3" s="85"/>
      <c r="K3" s="83"/>
      <c r="L3" s="84"/>
      <c r="M3" s="84"/>
      <c r="N3" s="84"/>
      <c r="O3" s="84"/>
      <c r="P3" s="85"/>
      <c r="Q3" s="42"/>
      <c r="R3" s="43"/>
      <c r="S3" s="43"/>
      <c r="T3" s="43"/>
      <c r="U3" s="43"/>
      <c r="V3" s="44"/>
      <c r="W3" s="86" t="s">
        <v>120</v>
      </c>
      <c r="X3" s="87"/>
      <c r="Y3" s="87"/>
      <c r="Z3" s="87"/>
      <c r="AA3" s="87"/>
      <c r="AB3" s="88"/>
    </row>
    <row r="4" spans="1:28" ht="18.75" customHeight="1">
      <c r="A4" s="2"/>
      <c r="B4" s="83"/>
      <c r="C4" s="84"/>
      <c r="D4" s="85"/>
      <c r="E4" s="86" t="s">
        <v>4</v>
      </c>
      <c r="F4" s="87"/>
      <c r="G4" s="88"/>
      <c r="H4" s="86" t="s">
        <v>5</v>
      </c>
      <c r="I4" s="87"/>
      <c r="J4" s="88"/>
      <c r="K4" s="86" t="s">
        <v>4</v>
      </c>
      <c r="L4" s="87"/>
      <c r="M4" s="88"/>
      <c r="N4" s="86" t="s">
        <v>5</v>
      </c>
      <c r="O4" s="87"/>
      <c r="P4" s="88"/>
      <c r="Q4" s="86" t="s">
        <v>4</v>
      </c>
      <c r="R4" s="87"/>
      <c r="S4" s="88"/>
      <c r="T4" s="86" t="s">
        <v>5</v>
      </c>
      <c r="U4" s="87"/>
      <c r="V4" s="87"/>
      <c r="W4" s="89" t="s">
        <v>4</v>
      </c>
      <c r="X4" s="89"/>
      <c r="Y4" s="89"/>
      <c r="Z4" s="89" t="s">
        <v>5</v>
      </c>
      <c r="AA4" s="89"/>
      <c r="AB4" s="89"/>
    </row>
    <row r="5" spans="1:28" ht="18.75" customHeight="1" thickBot="1">
      <c r="A5" s="66"/>
      <c r="B5" s="67" t="s">
        <v>6</v>
      </c>
      <c r="C5" s="67" t="s">
        <v>7</v>
      </c>
      <c r="D5" s="67" t="s">
        <v>8</v>
      </c>
      <c r="E5" s="67" t="s">
        <v>6</v>
      </c>
      <c r="F5" s="67" t="s">
        <v>7</v>
      </c>
      <c r="G5" s="67" t="s">
        <v>8</v>
      </c>
      <c r="H5" s="67" t="s">
        <v>6</v>
      </c>
      <c r="I5" s="67" t="s">
        <v>7</v>
      </c>
      <c r="J5" s="67" t="s">
        <v>8</v>
      </c>
      <c r="K5" s="67" t="s">
        <v>6</v>
      </c>
      <c r="L5" s="67" t="s">
        <v>7</v>
      </c>
      <c r="M5" s="67" t="s">
        <v>8</v>
      </c>
      <c r="N5" s="67" t="s">
        <v>6</v>
      </c>
      <c r="O5" s="67" t="s">
        <v>7</v>
      </c>
      <c r="P5" s="67" t="s">
        <v>8</v>
      </c>
      <c r="Q5" s="67" t="s">
        <v>6</v>
      </c>
      <c r="R5" s="67" t="s">
        <v>7</v>
      </c>
      <c r="S5" s="67" t="s">
        <v>8</v>
      </c>
      <c r="T5" s="67" t="s">
        <v>6</v>
      </c>
      <c r="U5" s="67" t="s">
        <v>7</v>
      </c>
      <c r="V5" s="68" t="s">
        <v>8</v>
      </c>
      <c r="W5" s="69" t="s">
        <v>6</v>
      </c>
      <c r="X5" s="69" t="s">
        <v>7</v>
      </c>
      <c r="Y5" s="69" t="s">
        <v>8</v>
      </c>
      <c r="Z5" s="69" t="s">
        <v>6</v>
      </c>
      <c r="AA5" s="69" t="s">
        <v>7</v>
      </c>
      <c r="AB5" s="69" t="s">
        <v>8</v>
      </c>
    </row>
    <row r="6" spans="1:28" s="5" customFormat="1" ht="29.25" customHeight="1" thickBot="1" thickTop="1">
      <c r="A6" s="64" t="s">
        <v>9</v>
      </c>
      <c r="B6" s="3">
        <f aca="true" t="shared" si="0" ref="B6:G6">B17+B23+B30+B31+B38+B44+B51+B59+B60+B67+B70+B71+B72+B76+B77+B81+B82+B83+B90+B91+B95+B100+B105+B116+B117+B120+B121</f>
        <v>67220</v>
      </c>
      <c r="C6" s="3">
        <f t="shared" si="0"/>
        <v>65979</v>
      </c>
      <c r="D6" s="3">
        <f t="shared" si="0"/>
        <v>133199</v>
      </c>
      <c r="E6" s="3">
        <f t="shared" si="0"/>
        <v>9136</v>
      </c>
      <c r="F6" s="3">
        <f t="shared" si="0"/>
        <v>8617</v>
      </c>
      <c r="G6" s="3">
        <f t="shared" si="0"/>
        <v>17753</v>
      </c>
      <c r="H6" s="4">
        <f>E6/B6</f>
        <v>0.13591193097292473</v>
      </c>
      <c r="I6" s="4">
        <f aca="true" t="shared" si="1" ref="I6:I40">F6/C6</f>
        <v>0.13060216129374497</v>
      </c>
      <c r="J6" s="4">
        <f aca="true" t="shared" si="2" ref="J6:J40">G6/D6</f>
        <v>0.13328178139475522</v>
      </c>
      <c r="K6" s="3">
        <f>K17+K23+K30+K31+K38+K44+K51+K59+K60+K67+K70+K71+K72+K76+K77+K81+K82+K83+K90+K91+K95+K100+K105+K116+K117+K120+K121</f>
        <v>43112</v>
      </c>
      <c r="L6" s="3">
        <f>L17+L23+L30+L31+L38+L44+L51+L59+L60+L67+L70+L71+L72+L76+L77+L81+L82+L83+L90+L91+L95+L100+L105+L116+L117+L120+L121</f>
        <v>39837</v>
      </c>
      <c r="M6" s="3">
        <f>M17+M23+M30+M31+M38+M44+M51+M59+M60+M67+M70+M71+M72+M76+M77+M81+M82+M83+M90+M91+M95+M100+M105+M116+M117+M120+M121</f>
        <v>82949</v>
      </c>
      <c r="N6" s="4">
        <f>K6/B6</f>
        <v>0.6413567390657542</v>
      </c>
      <c r="O6" s="4">
        <f>L6/C6</f>
        <v>0.6037830218705952</v>
      </c>
      <c r="P6" s="4">
        <f>M6/D6</f>
        <v>0.6227449155023687</v>
      </c>
      <c r="Q6" s="3">
        <f>Q17+Q23+Q30+Q31+Q38+Q44+Q51+Q59+Q60+Q67+Q70+Q71+Q72+Q76+Q77+Q81+Q82+Q83+Q90+Q91+Q95+Q100+Q105+Q116+Q117+Q120+Q121</f>
        <v>14972</v>
      </c>
      <c r="R6" s="3">
        <f>R17+R23+R30+R31+R38+R44+R51+R59+R60+R67+R70+R71+R72+R76+R77+R81+R82+R83+R90+R91+R95+R100+R105+R116+R117+R120+R121</f>
        <v>17525</v>
      </c>
      <c r="S6" s="3">
        <f>S17+S23+S30+S31+S38+S44+S51+S59+S60+S67+S70+S71+S72+S76+S77+S81+S82+S83+S90+S91+S95+S100+S105+S116+S117+S120+S121</f>
        <v>32497</v>
      </c>
      <c r="T6" s="4">
        <f aca="true" t="shared" si="3" ref="T6:T40">Q6/B6</f>
        <v>0.22273132996132103</v>
      </c>
      <c r="U6" s="4">
        <f aca="true" t="shared" si="4" ref="U6:U40">R6/C6</f>
        <v>0.26561481683565985</v>
      </c>
      <c r="V6" s="51">
        <f aca="true" t="shared" si="5" ref="V6:V40">S6/D6</f>
        <v>0.24397330310287615</v>
      </c>
      <c r="W6" s="3">
        <f>W17+W23+W30+W31+W38+W44+W51+W59+W60+W67+W70+W71+W72+W76+W77+W81+W82+W83+W90+W91+W95+W100+W105+W116+W117+W120+W121</f>
        <v>6657</v>
      </c>
      <c r="X6" s="3">
        <f>X17+X23+X30+X31+X38+X44+X51+X59+X60+X67+X70+X71+X72+X76+X77+X81+X82+X83+X90+X91+X95+X100+X105+X116+X117+X120+X121</f>
        <v>8570</v>
      </c>
      <c r="Y6" s="3">
        <f>Y17+Y23+Y30+Y31+Y38+Y44+Y51+Y59+Y60+Y67+Y70+Y71+Y72+Y76+Y77+Y81+Y82+Y83+Y90+Y91+Y95+Y100+Y105+Y116+Y117+Y120+Y121</f>
        <v>15227</v>
      </c>
      <c r="Z6" s="4">
        <f aca="true" t="shared" si="6" ref="Z6:AB7">W6/B6</f>
        <v>0.09903302588515323</v>
      </c>
      <c r="AA6" s="4">
        <f t="shared" si="6"/>
        <v>0.12988981342548386</v>
      </c>
      <c r="AB6" s="4">
        <f t="shared" si="6"/>
        <v>0.11431767505762055</v>
      </c>
    </row>
    <row r="7" spans="1:28" s="5" customFormat="1" ht="28.5" customHeight="1" thickTop="1">
      <c r="A7" s="6" t="s">
        <v>10</v>
      </c>
      <c r="B7" s="7">
        <f aca="true" t="shared" si="7" ref="B7:B16">E7+K7+Q7</f>
        <v>5</v>
      </c>
      <c r="C7" s="7">
        <f aca="true" t="shared" si="8" ref="C7:C16">F7+L7+R7</f>
        <v>5</v>
      </c>
      <c r="D7" s="8">
        <f aca="true" t="shared" si="9" ref="D7:D43">B7+C7</f>
        <v>10</v>
      </c>
      <c r="E7" s="6">
        <v>0</v>
      </c>
      <c r="F7" s="6">
        <v>0</v>
      </c>
      <c r="G7" s="9">
        <f aca="true" t="shared" si="10" ref="G7:G69">E7+F7</f>
        <v>0</v>
      </c>
      <c r="H7" s="10">
        <f>E7/B7</f>
        <v>0</v>
      </c>
      <c r="I7" s="10">
        <f t="shared" si="1"/>
        <v>0</v>
      </c>
      <c r="J7" s="11">
        <f t="shared" si="2"/>
        <v>0</v>
      </c>
      <c r="K7" s="6">
        <v>5</v>
      </c>
      <c r="L7" s="6">
        <v>3</v>
      </c>
      <c r="M7" s="9">
        <f aca="true" t="shared" si="11" ref="M7:M69">K7+L7</f>
        <v>8</v>
      </c>
      <c r="N7" s="10">
        <f aca="true" t="shared" si="12" ref="N7:N40">K7/B7</f>
        <v>1</v>
      </c>
      <c r="O7" s="10">
        <f aca="true" t="shared" si="13" ref="O7:O40">L7/C7</f>
        <v>0.6</v>
      </c>
      <c r="P7" s="10">
        <f aca="true" t="shared" si="14" ref="P7:P40">M7/D7</f>
        <v>0.8</v>
      </c>
      <c r="Q7" s="9">
        <v>0</v>
      </c>
      <c r="R7" s="9">
        <v>2</v>
      </c>
      <c r="S7" s="9">
        <f aca="true" t="shared" si="15" ref="S7:S69">Q7+R7</f>
        <v>2</v>
      </c>
      <c r="T7" s="10">
        <f t="shared" si="3"/>
        <v>0</v>
      </c>
      <c r="U7" s="10">
        <f t="shared" si="4"/>
        <v>0.4</v>
      </c>
      <c r="V7" s="11">
        <f t="shared" si="5"/>
        <v>0.2</v>
      </c>
      <c r="W7" s="6">
        <v>0</v>
      </c>
      <c r="X7" s="6">
        <v>1</v>
      </c>
      <c r="Y7" s="6">
        <f aca="true" t="shared" si="16" ref="Y7:Y70">W7+X7</f>
        <v>1</v>
      </c>
      <c r="Z7" s="10">
        <f t="shared" si="6"/>
        <v>0</v>
      </c>
      <c r="AA7" s="10">
        <f t="shared" si="6"/>
        <v>0.2</v>
      </c>
      <c r="AB7" s="10">
        <f t="shared" si="6"/>
        <v>0.1</v>
      </c>
    </row>
    <row r="8" spans="1:28" s="5" customFormat="1" ht="28.5" customHeight="1">
      <c r="A8" s="12" t="s">
        <v>11</v>
      </c>
      <c r="B8" s="13">
        <f t="shared" si="7"/>
        <v>18</v>
      </c>
      <c r="C8" s="13">
        <f t="shared" si="8"/>
        <v>25</v>
      </c>
      <c r="D8" s="14">
        <f t="shared" si="9"/>
        <v>43</v>
      </c>
      <c r="E8" s="14">
        <v>0</v>
      </c>
      <c r="F8" s="14">
        <v>1</v>
      </c>
      <c r="G8" s="14">
        <f t="shared" si="10"/>
        <v>1</v>
      </c>
      <c r="H8" s="15">
        <f aca="true" t="shared" si="17" ref="H8:H40">E8/B8</f>
        <v>0</v>
      </c>
      <c r="I8" s="15">
        <f t="shared" si="1"/>
        <v>0.04</v>
      </c>
      <c r="J8" s="15">
        <f t="shared" si="2"/>
        <v>0.023255813953488372</v>
      </c>
      <c r="K8" s="14">
        <v>11</v>
      </c>
      <c r="L8" s="14">
        <v>13</v>
      </c>
      <c r="M8" s="14">
        <f t="shared" si="11"/>
        <v>24</v>
      </c>
      <c r="N8" s="15">
        <f t="shared" si="12"/>
        <v>0.6111111111111112</v>
      </c>
      <c r="O8" s="15">
        <f t="shared" si="13"/>
        <v>0.52</v>
      </c>
      <c r="P8" s="15">
        <f t="shared" si="14"/>
        <v>0.5581395348837209</v>
      </c>
      <c r="Q8" s="14">
        <v>7</v>
      </c>
      <c r="R8" s="14">
        <v>11</v>
      </c>
      <c r="S8" s="14">
        <f t="shared" si="15"/>
        <v>18</v>
      </c>
      <c r="T8" s="15">
        <f t="shared" si="3"/>
        <v>0.3888888888888889</v>
      </c>
      <c r="U8" s="15">
        <f t="shared" si="4"/>
        <v>0.44</v>
      </c>
      <c r="V8" s="52">
        <f t="shared" si="5"/>
        <v>0.4186046511627907</v>
      </c>
      <c r="W8" s="12">
        <v>2</v>
      </c>
      <c r="X8" s="12">
        <v>7</v>
      </c>
      <c r="Y8" s="12">
        <f t="shared" si="16"/>
        <v>9</v>
      </c>
      <c r="Z8" s="15">
        <f aca="true" t="shared" si="18" ref="Z8:Z71">W8/B8</f>
        <v>0.1111111111111111</v>
      </c>
      <c r="AA8" s="15">
        <f aca="true" t="shared" si="19" ref="AA8:AA71">X8/C8</f>
        <v>0.28</v>
      </c>
      <c r="AB8" s="15">
        <f aca="true" t="shared" si="20" ref="AB8:AB71">Y8/D8</f>
        <v>0.20930232558139536</v>
      </c>
    </row>
    <row r="9" spans="1:28" s="5" customFormat="1" ht="28.5" customHeight="1">
      <c r="A9" s="12" t="s">
        <v>12</v>
      </c>
      <c r="B9" s="13">
        <f t="shared" si="7"/>
        <v>338</v>
      </c>
      <c r="C9" s="13">
        <f t="shared" si="8"/>
        <v>359</v>
      </c>
      <c r="D9" s="14">
        <f t="shared" si="9"/>
        <v>697</v>
      </c>
      <c r="E9" s="14">
        <v>53</v>
      </c>
      <c r="F9" s="14">
        <v>52</v>
      </c>
      <c r="G9" s="14">
        <f t="shared" si="10"/>
        <v>105</v>
      </c>
      <c r="H9" s="15">
        <f t="shared" si="17"/>
        <v>0.15680473372781065</v>
      </c>
      <c r="I9" s="15">
        <f t="shared" si="1"/>
        <v>0.14484679665738162</v>
      </c>
      <c r="J9" s="15">
        <f t="shared" si="2"/>
        <v>0.15064562410329985</v>
      </c>
      <c r="K9" s="14">
        <v>199</v>
      </c>
      <c r="L9" s="14">
        <v>206</v>
      </c>
      <c r="M9" s="14">
        <f t="shared" si="11"/>
        <v>405</v>
      </c>
      <c r="N9" s="15">
        <f t="shared" si="12"/>
        <v>0.5887573964497042</v>
      </c>
      <c r="O9" s="15">
        <f t="shared" si="13"/>
        <v>0.5738161559888579</v>
      </c>
      <c r="P9" s="15">
        <f t="shared" si="14"/>
        <v>0.5810616929698709</v>
      </c>
      <c r="Q9" s="14">
        <v>86</v>
      </c>
      <c r="R9" s="14">
        <v>101</v>
      </c>
      <c r="S9" s="14">
        <f t="shared" si="15"/>
        <v>187</v>
      </c>
      <c r="T9" s="15">
        <f t="shared" si="3"/>
        <v>0.25443786982248523</v>
      </c>
      <c r="U9" s="15">
        <f t="shared" si="4"/>
        <v>0.28133704735376047</v>
      </c>
      <c r="V9" s="52">
        <f t="shared" si="5"/>
        <v>0.2682926829268293</v>
      </c>
      <c r="W9" s="12">
        <v>42</v>
      </c>
      <c r="X9" s="12">
        <v>45</v>
      </c>
      <c r="Y9" s="12">
        <f t="shared" si="16"/>
        <v>87</v>
      </c>
      <c r="Z9" s="15">
        <f t="shared" si="18"/>
        <v>0.1242603550295858</v>
      </c>
      <c r="AA9" s="15">
        <f t="shared" si="19"/>
        <v>0.12534818941504178</v>
      </c>
      <c r="AB9" s="15">
        <f t="shared" si="20"/>
        <v>0.12482065997130559</v>
      </c>
    </row>
    <row r="10" spans="1:28" s="5" customFormat="1" ht="28.5" customHeight="1">
      <c r="A10" s="12" t="s">
        <v>13</v>
      </c>
      <c r="B10" s="13">
        <f t="shared" si="7"/>
        <v>648</v>
      </c>
      <c r="C10" s="13">
        <f t="shared" si="8"/>
        <v>667</v>
      </c>
      <c r="D10" s="14">
        <f t="shared" si="9"/>
        <v>1315</v>
      </c>
      <c r="E10" s="14">
        <v>72</v>
      </c>
      <c r="F10" s="14">
        <v>74</v>
      </c>
      <c r="G10" s="14">
        <f t="shared" si="10"/>
        <v>146</v>
      </c>
      <c r="H10" s="15">
        <f t="shared" si="17"/>
        <v>0.1111111111111111</v>
      </c>
      <c r="I10" s="15">
        <f t="shared" si="1"/>
        <v>0.11094452773613193</v>
      </c>
      <c r="J10" s="15">
        <f t="shared" si="2"/>
        <v>0.11102661596958174</v>
      </c>
      <c r="K10" s="14">
        <v>363</v>
      </c>
      <c r="L10" s="14">
        <v>374</v>
      </c>
      <c r="M10" s="14">
        <f t="shared" si="11"/>
        <v>737</v>
      </c>
      <c r="N10" s="15">
        <f t="shared" si="12"/>
        <v>0.5601851851851852</v>
      </c>
      <c r="O10" s="15">
        <f t="shared" si="13"/>
        <v>0.56071964017991</v>
      </c>
      <c r="P10" s="15">
        <f t="shared" si="14"/>
        <v>0.5604562737642586</v>
      </c>
      <c r="Q10" s="14">
        <v>213</v>
      </c>
      <c r="R10" s="14">
        <v>219</v>
      </c>
      <c r="S10" s="14">
        <f t="shared" si="15"/>
        <v>432</v>
      </c>
      <c r="T10" s="15">
        <f t="shared" si="3"/>
        <v>0.3287037037037037</v>
      </c>
      <c r="U10" s="15">
        <f t="shared" si="4"/>
        <v>0.328335832083958</v>
      </c>
      <c r="V10" s="52">
        <f t="shared" si="5"/>
        <v>0.3285171102661597</v>
      </c>
      <c r="W10" s="12">
        <v>101</v>
      </c>
      <c r="X10" s="12">
        <v>89</v>
      </c>
      <c r="Y10" s="12">
        <f t="shared" si="16"/>
        <v>190</v>
      </c>
      <c r="Z10" s="15">
        <f t="shared" si="18"/>
        <v>0.1558641975308642</v>
      </c>
      <c r="AA10" s="15">
        <f t="shared" si="19"/>
        <v>0.13343328335832083</v>
      </c>
      <c r="AB10" s="15">
        <f t="shared" si="20"/>
        <v>0.1444866920152091</v>
      </c>
    </row>
    <row r="11" spans="1:28" s="5" customFormat="1" ht="28.5" customHeight="1">
      <c r="A11" s="12" t="s">
        <v>14</v>
      </c>
      <c r="B11" s="13">
        <f t="shared" si="7"/>
        <v>640</v>
      </c>
      <c r="C11" s="13">
        <f t="shared" si="8"/>
        <v>591</v>
      </c>
      <c r="D11" s="14">
        <f t="shared" si="9"/>
        <v>1231</v>
      </c>
      <c r="E11" s="14">
        <v>100</v>
      </c>
      <c r="F11" s="14">
        <v>90</v>
      </c>
      <c r="G11" s="14">
        <f t="shared" si="10"/>
        <v>190</v>
      </c>
      <c r="H11" s="15">
        <f t="shared" si="17"/>
        <v>0.15625</v>
      </c>
      <c r="I11" s="15">
        <f t="shared" si="1"/>
        <v>0.15228426395939088</v>
      </c>
      <c r="J11" s="15">
        <f t="shared" si="2"/>
        <v>0.15434606011372867</v>
      </c>
      <c r="K11" s="14">
        <v>423</v>
      </c>
      <c r="L11" s="14">
        <v>375</v>
      </c>
      <c r="M11" s="14">
        <f t="shared" si="11"/>
        <v>798</v>
      </c>
      <c r="N11" s="15">
        <f t="shared" si="12"/>
        <v>0.6609375</v>
      </c>
      <c r="O11" s="15">
        <f t="shared" si="13"/>
        <v>0.6345177664974619</v>
      </c>
      <c r="P11" s="15">
        <f t="shared" si="14"/>
        <v>0.6482534524776604</v>
      </c>
      <c r="Q11" s="14">
        <v>117</v>
      </c>
      <c r="R11" s="14">
        <v>126</v>
      </c>
      <c r="S11" s="14">
        <f t="shared" si="15"/>
        <v>243</v>
      </c>
      <c r="T11" s="15">
        <f t="shared" si="3"/>
        <v>0.1828125</v>
      </c>
      <c r="U11" s="15">
        <f t="shared" si="4"/>
        <v>0.2131979695431472</v>
      </c>
      <c r="V11" s="52">
        <f t="shared" si="5"/>
        <v>0.19740048740861088</v>
      </c>
      <c r="W11" s="12">
        <v>40</v>
      </c>
      <c r="X11" s="12">
        <v>59</v>
      </c>
      <c r="Y11" s="12">
        <f t="shared" si="16"/>
        <v>99</v>
      </c>
      <c r="Z11" s="15">
        <f t="shared" si="18"/>
        <v>0.0625</v>
      </c>
      <c r="AA11" s="15">
        <f t="shared" si="19"/>
        <v>0.09983079526226735</v>
      </c>
      <c r="AB11" s="15">
        <f t="shared" si="20"/>
        <v>0.08042242079610074</v>
      </c>
    </row>
    <row r="12" spans="1:28" s="5" customFormat="1" ht="28.5" customHeight="1">
      <c r="A12" s="12" t="s">
        <v>15</v>
      </c>
      <c r="B12" s="13">
        <f t="shared" si="7"/>
        <v>39</v>
      </c>
      <c r="C12" s="13">
        <f t="shared" si="8"/>
        <v>38</v>
      </c>
      <c r="D12" s="14">
        <f t="shared" si="9"/>
        <v>77</v>
      </c>
      <c r="E12" s="14">
        <v>11</v>
      </c>
      <c r="F12" s="14">
        <v>6</v>
      </c>
      <c r="G12" s="14">
        <f t="shared" si="10"/>
        <v>17</v>
      </c>
      <c r="H12" s="15">
        <f t="shared" si="17"/>
        <v>0.28205128205128205</v>
      </c>
      <c r="I12" s="15">
        <f t="shared" si="1"/>
        <v>0.15789473684210525</v>
      </c>
      <c r="J12" s="15">
        <f t="shared" si="2"/>
        <v>0.22077922077922077</v>
      </c>
      <c r="K12" s="14">
        <v>18</v>
      </c>
      <c r="L12" s="14">
        <v>22</v>
      </c>
      <c r="M12" s="14">
        <f t="shared" si="11"/>
        <v>40</v>
      </c>
      <c r="N12" s="15">
        <f t="shared" si="12"/>
        <v>0.46153846153846156</v>
      </c>
      <c r="O12" s="15">
        <f t="shared" si="13"/>
        <v>0.5789473684210527</v>
      </c>
      <c r="P12" s="15">
        <f t="shared" si="14"/>
        <v>0.5194805194805194</v>
      </c>
      <c r="Q12" s="14">
        <v>10</v>
      </c>
      <c r="R12" s="14">
        <v>10</v>
      </c>
      <c r="S12" s="14">
        <f t="shared" si="15"/>
        <v>20</v>
      </c>
      <c r="T12" s="15">
        <f t="shared" si="3"/>
        <v>0.2564102564102564</v>
      </c>
      <c r="U12" s="15">
        <f t="shared" si="4"/>
        <v>0.2631578947368421</v>
      </c>
      <c r="V12" s="52">
        <f t="shared" si="5"/>
        <v>0.2597402597402597</v>
      </c>
      <c r="W12" s="12">
        <v>5</v>
      </c>
      <c r="X12" s="12">
        <v>6</v>
      </c>
      <c r="Y12" s="12">
        <f t="shared" si="16"/>
        <v>11</v>
      </c>
      <c r="Z12" s="15">
        <f t="shared" si="18"/>
        <v>0.1282051282051282</v>
      </c>
      <c r="AA12" s="15">
        <f t="shared" si="19"/>
        <v>0.15789473684210525</v>
      </c>
      <c r="AB12" s="15">
        <f t="shared" si="20"/>
        <v>0.14285714285714285</v>
      </c>
    </row>
    <row r="13" spans="1:28" s="5" customFormat="1" ht="28.5" customHeight="1">
      <c r="A13" s="12" t="s">
        <v>16</v>
      </c>
      <c r="B13" s="13">
        <f t="shared" si="7"/>
        <v>520</v>
      </c>
      <c r="C13" s="13">
        <f t="shared" si="8"/>
        <v>562</v>
      </c>
      <c r="D13" s="14">
        <f t="shared" si="9"/>
        <v>1082</v>
      </c>
      <c r="E13" s="14">
        <v>53</v>
      </c>
      <c r="F13" s="14">
        <v>61</v>
      </c>
      <c r="G13" s="14">
        <f t="shared" si="10"/>
        <v>114</v>
      </c>
      <c r="H13" s="15">
        <f t="shared" si="17"/>
        <v>0.10192307692307692</v>
      </c>
      <c r="I13" s="15">
        <f t="shared" si="1"/>
        <v>0.10854092526690391</v>
      </c>
      <c r="J13" s="15">
        <f t="shared" si="2"/>
        <v>0.10536044362292052</v>
      </c>
      <c r="K13" s="14">
        <v>312</v>
      </c>
      <c r="L13" s="14">
        <v>334</v>
      </c>
      <c r="M13" s="14">
        <f t="shared" si="11"/>
        <v>646</v>
      </c>
      <c r="N13" s="15">
        <f t="shared" si="12"/>
        <v>0.6</v>
      </c>
      <c r="O13" s="15">
        <f t="shared" si="13"/>
        <v>0.594306049822064</v>
      </c>
      <c r="P13" s="15">
        <f t="shared" si="14"/>
        <v>0.5970425138632163</v>
      </c>
      <c r="Q13" s="14">
        <v>155</v>
      </c>
      <c r="R13" s="14">
        <v>167</v>
      </c>
      <c r="S13" s="14">
        <f t="shared" si="15"/>
        <v>322</v>
      </c>
      <c r="T13" s="15">
        <f t="shared" si="3"/>
        <v>0.2980769230769231</v>
      </c>
      <c r="U13" s="15">
        <f t="shared" si="4"/>
        <v>0.297153024911032</v>
      </c>
      <c r="V13" s="52">
        <f t="shared" si="5"/>
        <v>0.2975970425138632</v>
      </c>
      <c r="W13" s="12">
        <v>67</v>
      </c>
      <c r="X13" s="12">
        <v>59</v>
      </c>
      <c r="Y13" s="12">
        <f t="shared" si="16"/>
        <v>126</v>
      </c>
      <c r="Z13" s="15">
        <f t="shared" si="18"/>
        <v>0.12884615384615383</v>
      </c>
      <c r="AA13" s="15">
        <f t="shared" si="19"/>
        <v>0.10498220640569395</v>
      </c>
      <c r="AB13" s="15">
        <f t="shared" si="20"/>
        <v>0.11645101663585952</v>
      </c>
    </row>
    <row r="14" spans="1:28" s="5" customFormat="1" ht="28.5" customHeight="1">
      <c r="A14" s="12" t="s">
        <v>17</v>
      </c>
      <c r="B14" s="13">
        <f t="shared" si="7"/>
        <v>796</v>
      </c>
      <c r="C14" s="13">
        <f t="shared" si="8"/>
        <v>718</v>
      </c>
      <c r="D14" s="14">
        <f t="shared" si="9"/>
        <v>1514</v>
      </c>
      <c r="E14" s="14">
        <v>129</v>
      </c>
      <c r="F14" s="14">
        <v>89</v>
      </c>
      <c r="G14" s="14">
        <f t="shared" si="10"/>
        <v>218</v>
      </c>
      <c r="H14" s="15">
        <f t="shared" si="17"/>
        <v>0.1620603015075377</v>
      </c>
      <c r="I14" s="15">
        <f t="shared" si="1"/>
        <v>0.12395543175487465</v>
      </c>
      <c r="J14" s="15">
        <f t="shared" si="2"/>
        <v>0.14398943196829592</v>
      </c>
      <c r="K14" s="14">
        <v>539</v>
      </c>
      <c r="L14" s="14">
        <v>475</v>
      </c>
      <c r="M14" s="14">
        <f t="shared" si="11"/>
        <v>1014</v>
      </c>
      <c r="N14" s="15">
        <f t="shared" si="12"/>
        <v>0.6771356783919598</v>
      </c>
      <c r="O14" s="15">
        <f t="shared" si="13"/>
        <v>0.6615598885793872</v>
      </c>
      <c r="P14" s="15">
        <f t="shared" si="14"/>
        <v>0.6697490092470277</v>
      </c>
      <c r="Q14" s="14">
        <v>128</v>
      </c>
      <c r="R14" s="14">
        <v>154</v>
      </c>
      <c r="S14" s="14">
        <f t="shared" si="15"/>
        <v>282</v>
      </c>
      <c r="T14" s="15">
        <f t="shared" si="3"/>
        <v>0.16080402010050251</v>
      </c>
      <c r="U14" s="15">
        <f t="shared" si="4"/>
        <v>0.21448467966573817</v>
      </c>
      <c r="V14" s="52">
        <f t="shared" si="5"/>
        <v>0.18626155878467635</v>
      </c>
      <c r="W14" s="12">
        <v>49</v>
      </c>
      <c r="X14" s="12">
        <v>68</v>
      </c>
      <c r="Y14" s="12">
        <f t="shared" si="16"/>
        <v>117</v>
      </c>
      <c r="Z14" s="15">
        <f t="shared" si="18"/>
        <v>0.06155778894472362</v>
      </c>
      <c r="AA14" s="15">
        <f t="shared" si="19"/>
        <v>0.0947075208913649</v>
      </c>
      <c r="AB14" s="15">
        <f t="shared" si="20"/>
        <v>0.0772787318361955</v>
      </c>
    </row>
    <row r="15" spans="1:28" s="5" customFormat="1" ht="28.5" customHeight="1">
      <c r="A15" s="12" t="s">
        <v>18</v>
      </c>
      <c r="B15" s="13">
        <f t="shared" si="7"/>
        <v>999</v>
      </c>
      <c r="C15" s="13">
        <f t="shared" si="8"/>
        <v>958</v>
      </c>
      <c r="D15" s="14">
        <f t="shared" si="9"/>
        <v>1957</v>
      </c>
      <c r="E15" s="14">
        <v>144</v>
      </c>
      <c r="F15" s="14">
        <v>124</v>
      </c>
      <c r="G15" s="14">
        <f t="shared" si="10"/>
        <v>268</v>
      </c>
      <c r="H15" s="15">
        <f t="shared" si="17"/>
        <v>0.14414414414414414</v>
      </c>
      <c r="I15" s="15">
        <f t="shared" si="1"/>
        <v>0.12943632567849686</v>
      </c>
      <c r="J15" s="15">
        <f t="shared" si="2"/>
        <v>0.1369443025038324</v>
      </c>
      <c r="K15" s="14">
        <v>665</v>
      </c>
      <c r="L15" s="14">
        <v>624</v>
      </c>
      <c r="M15" s="14">
        <f t="shared" si="11"/>
        <v>1289</v>
      </c>
      <c r="N15" s="15">
        <f t="shared" si="12"/>
        <v>0.6656656656656657</v>
      </c>
      <c r="O15" s="15">
        <f t="shared" si="13"/>
        <v>0.651356993736952</v>
      </c>
      <c r="P15" s="15">
        <f t="shared" si="14"/>
        <v>0.658661216147164</v>
      </c>
      <c r="Q15" s="14">
        <v>190</v>
      </c>
      <c r="R15" s="14">
        <v>210</v>
      </c>
      <c r="S15" s="14">
        <f t="shared" si="15"/>
        <v>400</v>
      </c>
      <c r="T15" s="15">
        <f t="shared" si="3"/>
        <v>0.19019019019019018</v>
      </c>
      <c r="U15" s="15">
        <f t="shared" si="4"/>
        <v>0.21920668058455114</v>
      </c>
      <c r="V15" s="52">
        <f t="shared" si="5"/>
        <v>0.20439448134900357</v>
      </c>
      <c r="W15" s="12">
        <v>75</v>
      </c>
      <c r="X15" s="12">
        <v>80</v>
      </c>
      <c r="Y15" s="12">
        <f t="shared" si="16"/>
        <v>155</v>
      </c>
      <c r="Z15" s="15">
        <f t="shared" si="18"/>
        <v>0.07507507507507508</v>
      </c>
      <c r="AA15" s="15">
        <f t="shared" si="19"/>
        <v>0.08350730688935282</v>
      </c>
      <c r="AB15" s="15">
        <f t="shared" si="20"/>
        <v>0.07920286152273888</v>
      </c>
    </row>
    <row r="16" spans="1:28" s="5" customFormat="1" ht="28.5" customHeight="1">
      <c r="A16" s="16" t="s">
        <v>19</v>
      </c>
      <c r="B16" s="17">
        <f t="shared" si="7"/>
        <v>726</v>
      </c>
      <c r="C16" s="17">
        <f t="shared" si="8"/>
        <v>761</v>
      </c>
      <c r="D16" s="18">
        <f t="shared" si="9"/>
        <v>1487</v>
      </c>
      <c r="E16" s="18">
        <v>118</v>
      </c>
      <c r="F16" s="18">
        <v>129</v>
      </c>
      <c r="G16" s="18">
        <f t="shared" si="10"/>
        <v>247</v>
      </c>
      <c r="H16" s="19">
        <f t="shared" si="17"/>
        <v>0.162534435261708</v>
      </c>
      <c r="I16" s="19">
        <f t="shared" si="1"/>
        <v>0.16951379763469118</v>
      </c>
      <c r="J16" s="19">
        <f t="shared" si="2"/>
        <v>0.16610625420309347</v>
      </c>
      <c r="K16" s="18">
        <v>469</v>
      </c>
      <c r="L16" s="18">
        <v>468</v>
      </c>
      <c r="M16" s="18">
        <f t="shared" si="11"/>
        <v>937</v>
      </c>
      <c r="N16" s="19">
        <f t="shared" si="12"/>
        <v>0.6460055096418733</v>
      </c>
      <c r="O16" s="19">
        <f t="shared" si="13"/>
        <v>0.6149802890932983</v>
      </c>
      <c r="P16" s="19">
        <f t="shared" si="14"/>
        <v>0.6301277740416947</v>
      </c>
      <c r="Q16" s="18">
        <v>139</v>
      </c>
      <c r="R16" s="18">
        <v>164</v>
      </c>
      <c r="S16" s="18">
        <f t="shared" si="15"/>
        <v>303</v>
      </c>
      <c r="T16" s="19">
        <f t="shared" si="3"/>
        <v>0.19146005509641872</v>
      </c>
      <c r="U16" s="19">
        <f t="shared" si="4"/>
        <v>0.21550591327201052</v>
      </c>
      <c r="V16" s="53">
        <f t="shared" si="5"/>
        <v>0.20376597175521183</v>
      </c>
      <c r="W16" s="32">
        <v>61</v>
      </c>
      <c r="X16" s="32">
        <v>75</v>
      </c>
      <c r="Y16" s="32">
        <f t="shared" si="16"/>
        <v>136</v>
      </c>
      <c r="Z16" s="35">
        <f t="shared" si="18"/>
        <v>0.08402203856749312</v>
      </c>
      <c r="AA16" s="35">
        <f t="shared" si="19"/>
        <v>0.09855453350854139</v>
      </c>
      <c r="AB16" s="35">
        <f t="shared" si="20"/>
        <v>0.09145931405514458</v>
      </c>
    </row>
    <row r="17" spans="1:28" s="5" customFormat="1" ht="28.5" customHeight="1">
      <c r="A17" s="70" t="s">
        <v>98</v>
      </c>
      <c r="B17" s="71">
        <f>B7+B8+B9+B10+B11+B12+B13+B14+B15+B16</f>
        <v>4729</v>
      </c>
      <c r="C17" s="71">
        <f>C7+C8+C9+C10+C11+C12+C13+C14+C15+C16</f>
        <v>4684</v>
      </c>
      <c r="D17" s="72">
        <f t="shared" si="9"/>
        <v>9413</v>
      </c>
      <c r="E17" s="71">
        <f>E7+E8+E9+E10+E11+E12+E13+E14+E15+E16</f>
        <v>680</v>
      </c>
      <c r="F17" s="71">
        <f>F7+F8+F9+F10+F11+F12+F13+F14+F15+F16</f>
        <v>626</v>
      </c>
      <c r="G17" s="72">
        <f>E17+F17</f>
        <v>1306</v>
      </c>
      <c r="H17" s="73">
        <f t="shared" si="17"/>
        <v>0.14379361387185452</v>
      </c>
      <c r="I17" s="73">
        <f t="shared" si="1"/>
        <v>0.1336464560204953</v>
      </c>
      <c r="J17" s="73">
        <f t="shared" si="2"/>
        <v>0.13874428981196218</v>
      </c>
      <c r="K17" s="71">
        <f>K7+K8+K9+K10+K11+K12+K13+K14+K15+K16</f>
        <v>3004</v>
      </c>
      <c r="L17" s="71">
        <f>L7+L8+L9+L10+L11+L12+L13+L14+L15+L16</f>
        <v>2894</v>
      </c>
      <c r="M17" s="72">
        <f t="shared" si="11"/>
        <v>5898</v>
      </c>
      <c r="N17" s="73">
        <f t="shared" si="12"/>
        <v>0.6352294353986043</v>
      </c>
      <c r="O17" s="73">
        <f t="shared" si="13"/>
        <v>0.6178479931682322</v>
      </c>
      <c r="P17" s="73">
        <f t="shared" si="14"/>
        <v>0.626580261340699</v>
      </c>
      <c r="Q17" s="71">
        <f>Q7+Q8+Q9+Q10+Q11+Q12+Q13+Q14+Q15+Q16</f>
        <v>1045</v>
      </c>
      <c r="R17" s="71">
        <f>R7+R8+R9+R10+R11+R12+R13+R14+R15+R16</f>
        <v>1164</v>
      </c>
      <c r="S17" s="72">
        <f t="shared" si="15"/>
        <v>2209</v>
      </c>
      <c r="T17" s="73">
        <f t="shared" si="3"/>
        <v>0.22097695072954113</v>
      </c>
      <c r="U17" s="73">
        <f t="shared" si="4"/>
        <v>0.24850555081127243</v>
      </c>
      <c r="V17" s="74">
        <f t="shared" si="5"/>
        <v>0.2346754488473388</v>
      </c>
      <c r="W17" s="70">
        <f>W7+W8+W9+W10+W11+W12+W13+W14+W15+W16</f>
        <v>442</v>
      </c>
      <c r="X17" s="70">
        <f>X7+X8+X9+X10+X11+X12+X13+X14+X15+X16</f>
        <v>489</v>
      </c>
      <c r="Y17" s="70">
        <f t="shared" si="16"/>
        <v>931</v>
      </c>
      <c r="Z17" s="73">
        <f t="shared" si="18"/>
        <v>0.09346584901670543</v>
      </c>
      <c r="AA17" s="73">
        <f t="shared" si="19"/>
        <v>0.10439795046968403</v>
      </c>
      <c r="AB17" s="73">
        <f t="shared" si="20"/>
        <v>0.0989057686178689</v>
      </c>
    </row>
    <row r="18" spans="1:28" s="5" customFormat="1" ht="28.5" customHeight="1">
      <c r="A18" s="24" t="s">
        <v>20</v>
      </c>
      <c r="B18" s="25">
        <f aca="true" t="shared" si="21" ref="B18:C22">E18+K18+Q18</f>
        <v>768</v>
      </c>
      <c r="C18" s="25">
        <f t="shared" si="21"/>
        <v>861</v>
      </c>
      <c r="D18" s="26">
        <f t="shared" si="9"/>
        <v>1629</v>
      </c>
      <c r="E18" s="27">
        <v>83</v>
      </c>
      <c r="F18" s="27">
        <v>93</v>
      </c>
      <c r="G18" s="26">
        <f t="shared" si="10"/>
        <v>176</v>
      </c>
      <c r="H18" s="28">
        <f t="shared" si="17"/>
        <v>0.10807291666666667</v>
      </c>
      <c r="I18" s="28">
        <f t="shared" si="1"/>
        <v>0.10801393728222997</v>
      </c>
      <c r="J18" s="28">
        <f t="shared" si="2"/>
        <v>0.10804174340085942</v>
      </c>
      <c r="K18" s="27">
        <v>407</v>
      </c>
      <c r="L18" s="27">
        <v>398</v>
      </c>
      <c r="M18" s="26">
        <f t="shared" si="11"/>
        <v>805</v>
      </c>
      <c r="N18" s="28">
        <f t="shared" si="12"/>
        <v>0.5299479166666666</v>
      </c>
      <c r="O18" s="28">
        <f t="shared" si="13"/>
        <v>0.462253193960511</v>
      </c>
      <c r="P18" s="28">
        <f t="shared" si="14"/>
        <v>0.4941682013505218</v>
      </c>
      <c r="Q18" s="27">
        <v>278</v>
      </c>
      <c r="R18" s="27">
        <v>370</v>
      </c>
      <c r="S18" s="26">
        <f t="shared" si="15"/>
        <v>648</v>
      </c>
      <c r="T18" s="28">
        <f t="shared" si="3"/>
        <v>0.3619791666666667</v>
      </c>
      <c r="U18" s="28">
        <f t="shared" si="4"/>
        <v>0.429732868757259</v>
      </c>
      <c r="V18" s="55">
        <f t="shared" si="5"/>
        <v>0.39779005524861877</v>
      </c>
      <c r="W18" s="37">
        <v>180</v>
      </c>
      <c r="X18" s="37">
        <v>236</v>
      </c>
      <c r="Y18" s="37">
        <f t="shared" si="16"/>
        <v>416</v>
      </c>
      <c r="Z18" s="40">
        <f t="shared" si="18"/>
        <v>0.234375</v>
      </c>
      <c r="AA18" s="40">
        <f t="shared" si="19"/>
        <v>0.27409988385598144</v>
      </c>
      <c r="AB18" s="40">
        <f t="shared" si="20"/>
        <v>0.25537139349294047</v>
      </c>
    </row>
    <row r="19" spans="1:28" s="5" customFormat="1" ht="28.5" customHeight="1">
      <c r="A19" s="12" t="s">
        <v>21</v>
      </c>
      <c r="B19" s="13">
        <f t="shared" si="21"/>
        <v>522</v>
      </c>
      <c r="C19" s="13">
        <f t="shared" si="21"/>
        <v>590</v>
      </c>
      <c r="D19" s="14">
        <f t="shared" si="9"/>
        <v>1112</v>
      </c>
      <c r="E19" s="14">
        <v>45</v>
      </c>
      <c r="F19" s="14">
        <v>50</v>
      </c>
      <c r="G19" s="14">
        <f t="shared" si="10"/>
        <v>95</v>
      </c>
      <c r="H19" s="15">
        <f t="shared" si="17"/>
        <v>0.08620689655172414</v>
      </c>
      <c r="I19" s="15">
        <f t="shared" si="1"/>
        <v>0.0847457627118644</v>
      </c>
      <c r="J19" s="15">
        <f t="shared" si="2"/>
        <v>0.08543165467625899</v>
      </c>
      <c r="K19" s="14">
        <v>289</v>
      </c>
      <c r="L19" s="14">
        <v>293</v>
      </c>
      <c r="M19" s="14">
        <f t="shared" si="11"/>
        <v>582</v>
      </c>
      <c r="N19" s="15">
        <f t="shared" si="12"/>
        <v>0.553639846743295</v>
      </c>
      <c r="O19" s="15">
        <f t="shared" si="13"/>
        <v>0.4966101694915254</v>
      </c>
      <c r="P19" s="15">
        <f t="shared" si="14"/>
        <v>0.5233812949640287</v>
      </c>
      <c r="Q19" s="14">
        <v>188</v>
      </c>
      <c r="R19" s="14">
        <v>247</v>
      </c>
      <c r="S19" s="14">
        <f t="shared" si="15"/>
        <v>435</v>
      </c>
      <c r="T19" s="15">
        <f t="shared" si="3"/>
        <v>0.36015325670498083</v>
      </c>
      <c r="U19" s="15">
        <f t="shared" si="4"/>
        <v>0.4186440677966102</v>
      </c>
      <c r="V19" s="52">
        <f t="shared" si="5"/>
        <v>0.39118705035971224</v>
      </c>
      <c r="W19" s="12">
        <v>119</v>
      </c>
      <c r="X19" s="12">
        <v>172</v>
      </c>
      <c r="Y19" s="12">
        <f t="shared" si="16"/>
        <v>291</v>
      </c>
      <c r="Z19" s="15">
        <f t="shared" si="18"/>
        <v>0.22796934865900384</v>
      </c>
      <c r="AA19" s="15">
        <f t="shared" si="19"/>
        <v>0.29152542372881357</v>
      </c>
      <c r="AB19" s="15">
        <f t="shared" si="20"/>
        <v>0.26169064748201437</v>
      </c>
    </row>
    <row r="20" spans="1:28" s="5" customFormat="1" ht="28.5" customHeight="1">
      <c r="A20" s="12" t="s">
        <v>22</v>
      </c>
      <c r="B20" s="13">
        <f t="shared" si="21"/>
        <v>487</v>
      </c>
      <c r="C20" s="13">
        <f t="shared" si="21"/>
        <v>513</v>
      </c>
      <c r="D20" s="14">
        <f t="shared" si="9"/>
        <v>1000</v>
      </c>
      <c r="E20" s="14">
        <v>62</v>
      </c>
      <c r="F20" s="14">
        <v>65</v>
      </c>
      <c r="G20" s="14">
        <f t="shared" si="10"/>
        <v>127</v>
      </c>
      <c r="H20" s="15">
        <f t="shared" si="17"/>
        <v>0.1273100616016427</v>
      </c>
      <c r="I20" s="15">
        <f t="shared" si="1"/>
        <v>0.1267056530214425</v>
      </c>
      <c r="J20" s="15">
        <f t="shared" si="2"/>
        <v>0.127</v>
      </c>
      <c r="K20" s="14">
        <v>245</v>
      </c>
      <c r="L20" s="14">
        <v>256</v>
      </c>
      <c r="M20" s="14">
        <f t="shared" si="11"/>
        <v>501</v>
      </c>
      <c r="N20" s="15">
        <f t="shared" si="12"/>
        <v>0.5030800821355236</v>
      </c>
      <c r="O20" s="15">
        <f t="shared" si="13"/>
        <v>0.49902534113060426</v>
      </c>
      <c r="P20" s="15">
        <f t="shared" si="14"/>
        <v>0.501</v>
      </c>
      <c r="Q20" s="14">
        <v>180</v>
      </c>
      <c r="R20" s="14">
        <v>192</v>
      </c>
      <c r="S20" s="14">
        <f t="shared" si="15"/>
        <v>372</v>
      </c>
      <c r="T20" s="15">
        <f t="shared" si="3"/>
        <v>0.36960985626283366</v>
      </c>
      <c r="U20" s="15">
        <f t="shared" si="4"/>
        <v>0.3742690058479532</v>
      </c>
      <c r="V20" s="52">
        <f t="shared" si="5"/>
        <v>0.372</v>
      </c>
      <c r="W20" s="12">
        <v>115</v>
      </c>
      <c r="X20" s="12">
        <v>119</v>
      </c>
      <c r="Y20" s="12">
        <f t="shared" si="16"/>
        <v>234</v>
      </c>
      <c r="Z20" s="15">
        <f t="shared" si="18"/>
        <v>0.23613963039014374</v>
      </c>
      <c r="AA20" s="15">
        <f t="shared" si="19"/>
        <v>0.23196881091617932</v>
      </c>
      <c r="AB20" s="15">
        <f t="shared" si="20"/>
        <v>0.234</v>
      </c>
    </row>
    <row r="21" spans="1:28" s="5" customFormat="1" ht="28.5" customHeight="1">
      <c r="A21" s="12" t="s">
        <v>23</v>
      </c>
      <c r="B21" s="13">
        <f t="shared" si="21"/>
        <v>425</v>
      </c>
      <c r="C21" s="13">
        <f t="shared" si="21"/>
        <v>468</v>
      </c>
      <c r="D21" s="14">
        <f t="shared" si="9"/>
        <v>893</v>
      </c>
      <c r="E21" s="14">
        <v>32</v>
      </c>
      <c r="F21" s="14">
        <v>45</v>
      </c>
      <c r="G21" s="14">
        <f t="shared" si="10"/>
        <v>77</v>
      </c>
      <c r="H21" s="15">
        <f t="shared" si="17"/>
        <v>0.07529411764705882</v>
      </c>
      <c r="I21" s="15">
        <f t="shared" si="1"/>
        <v>0.09615384615384616</v>
      </c>
      <c r="J21" s="15">
        <f t="shared" si="2"/>
        <v>0.08622620380739082</v>
      </c>
      <c r="K21" s="14">
        <v>221</v>
      </c>
      <c r="L21" s="14">
        <v>214</v>
      </c>
      <c r="M21" s="14">
        <f t="shared" si="11"/>
        <v>435</v>
      </c>
      <c r="N21" s="15">
        <f t="shared" si="12"/>
        <v>0.52</v>
      </c>
      <c r="O21" s="15">
        <f t="shared" si="13"/>
        <v>0.45726495726495725</v>
      </c>
      <c r="P21" s="15">
        <f t="shared" si="14"/>
        <v>0.48712206047032475</v>
      </c>
      <c r="Q21" s="14">
        <v>172</v>
      </c>
      <c r="R21" s="14">
        <v>209</v>
      </c>
      <c r="S21" s="14">
        <f t="shared" si="15"/>
        <v>381</v>
      </c>
      <c r="T21" s="15">
        <f t="shared" si="3"/>
        <v>0.4047058823529412</v>
      </c>
      <c r="U21" s="15">
        <f t="shared" si="4"/>
        <v>0.4465811965811966</v>
      </c>
      <c r="V21" s="52">
        <f t="shared" si="5"/>
        <v>0.42665173572228443</v>
      </c>
      <c r="W21" s="12">
        <v>105</v>
      </c>
      <c r="X21" s="12">
        <v>130</v>
      </c>
      <c r="Y21" s="12">
        <f t="shared" si="16"/>
        <v>235</v>
      </c>
      <c r="Z21" s="15">
        <f t="shared" si="18"/>
        <v>0.24705882352941178</v>
      </c>
      <c r="AA21" s="15">
        <f t="shared" si="19"/>
        <v>0.2777777777777778</v>
      </c>
      <c r="AB21" s="15">
        <f t="shared" si="20"/>
        <v>0.2631578947368421</v>
      </c>
    </row>
    <row r="22" spans="1:28" s="5" customFormat="1" ht="28.5" customHeight="1">
      <c r="A22" s="29" t="s">
        <v>24</v>
      </c>
      <c r="B22" s="21">
        <f t="shared" si="21"/>
        <v>552</v>
      </c>
      <c r="C22" s="21">
        <f t="shared" si="21"/>
        <v>601</v>
      </c>
      <c r="D22" s="22">
        <f t="shared" si="9"/>
        <v>1153</v>
      </c>
      <c r="E22" s="22">
        <v>40</v>
      </c>
      <c r="F22" s="22">
        <v>36</v>
      </c>
      <c r="G22" s="22">
        <f t="shared" si="10"/>
        <v>76</v>
      </c>
      <c r="H22" s="30">
        <f t="shared" si="17"/>
        <v>0.07246376811594203</v>
      </c>
      <c r="I22" s="30">
        <f t="shared" si="1"/>
        <v>0.059900166389351084</v>
      </c>
      <c r="J22" s="30">
        <f t="shared" si="2"/>
        <v>0.06591500433651344</v>
      </c>
      <c r="K22" s="22">
        <v>274</v>
      </c>
      <c r="L22" s="22">
        <v>285</v>
      </c>
      <c r="M22" s="22">
        <f t="shared" si="11"/>
        <v>559</v>
      </c>
      <c r="N22" s="30">
        <f t="shared" si="12"/>
        <v>0.4963768115942029</v>
      </c>
      <c r="O22" s="30">
        <f t="shared" si="13"/>
        <v>0.47420965058236275</v>
      </c>
      <c r="P22" s="30">
        <f t="shared" si="14"/>
        <v>0.48482220294882916</v>
      </c>
      <c r="Q22" s="22">
        <v>238</v>
      </c>
      <c r="R22" s="22">
        <v>280</v>
      </c>
      <c r="S22" s="22">
        <f t="shared" si="15"/>
        <v>518</v>
      </c>
      <c r="T22" s="30">
        <f t="shared" si="3"/>
        <v>0.4311594202898551</v>
      </c>
      <c r="U22" s="30">
        <f t="shared" si="4"/>
        <v>0.46589018302828616</v>
      </c>
      <c r="V22" s="56">
        <f t="shared" si="5"/>
        <v>0.4492627927146574</v>
      </c>
      <c r="W22" s="32">
        <v>153</v>
      </c>
      <c r="X22" s="32">
        <v>174</v>
      </c>
      <c r="Y22" s="32">
        <f t="shared" si="16"/>
        <v>327</v>
      </c>
      <c r="Z22" s="35">
        <f t="shared" si="18"/>
        <v>0.27717391304347827</v>
      </c>
      <c r="AA22" s="35">
        <f t="shared" si="19"/>
        <v>0.2895174708818636</v>
      </c>
      <c r="AB22" s="35">
        <f t="shared" si="20"/>
        <v>0.28360797918473546</v>
      </c>
    </row>
    <row r="23" spans="1:28" s="5" customFormat="1" ht="28.5" customHeight="1">
      <c r="A23" s="70" t="s">
        <v>99</v>
      </c>
      <c r="B23" s="75">
        <f>B18+B19+B20+B21+B22</f>
        <v>2754</v>
      </c>
      <c r="C23" s="75">
        <f>C18+C19+C20+C21+C22</f>
        <v>3033</v>
      </c>
      <c r="D23" s="72">
        <f t="shared" si="9"/>
        <v>5787</v>
      </c>
      <c r="E23" s="75">
        <f>E18+E19+E20+E21+E22</f>
        <v>262</v>
      </c>
      <c r="F23" s="75">
        <f>F18+F19+F20+F21+F22</f>
        <v>289</v>
      </c>
      <c r="G23" s="72">
        <f t="shared" si="10"/>
        <v>551</v>
      </c>
      <c r="H23" s="73">
        <f t="shared" si="17"/>
        <v>0.09513435003631082</v>
      </c>
      <c r="I23" s="73">
        <f t="shared" si="1"/>
        <v>0.09528519617540389</v>
      </c>
      <c r="J23" s="73">
        <f t="shared" si="2"/>
        <v>0.09521340936581994</v>
      </c>
      <c r="K23" s="75">
        <f>K18+K19+K20+K21+K22</f>
        <v>1436</v>
      </c>
      <c r="L23" s="75">
        <f>L18+L19+L20+L21+L22</f>
        <v>1446</v>
      </c>
      <c r="M23" s="72">
        <f t="shared" si="11"/>
        <v>2882</v>
      </c>
      <c r="N23" s="73">
        <f t="shared" si="12"/>
        <v>0.5214233841684822</v>
      </c>
      <c r="O23" s="73">
        <f t="shared" si="13"/>
        <v>0.47675568743818003</v>
      </c>
      <c r="P23" s="73">
        <f t="shared" si="14"/>
        <v>0.4980127872818386</v>
      </c>
      <c r="Q23" s="75">
        <f>Q18+Q19+Q20+Q21+Q22</f>
        <v>1056</v>
      </c>
      <c r="R23" s="75">
        <f>R18+R19+R20+R21+R22</f>
        <v>1298</v>
      </c>
      <c r="S23" s="72">
        <f t="shared" si="15"/>
        <v>2354</v>
      </c>
      <c r="T23" s="73">
        <f t="shared" si="3"/>
        <v>0.38344226579520696</v>
      </c>
      <c r="U23" s="73">
        <f t="shared" si="4"/>
        <v>0.4279591163864161</v>
      </c>
      <c r="V23" s="74">
        <f t="shared" si="5"/>
        <v>0.4067738033523415</v>
      </c>
      <c r="W23" s="70">
        <f>W18+W19+W20+W21+W22</f>
        <v>672</v>
      </c>
      <c r="X23" s="70">
        <f>X18+X19+X20+X21+X22</f>
        <v>831</v>
      </c>
      <c r="Y23" s="70">
        <f t="shared" si="16"/>
        <v>1503</v>
      </c>
      <c r="Z23" s="73">
        <f t="shared" si="18"/>
        <v>0.2440087145969499</v>
      </c>
      <c r="AA23" s="73">
        <f t="shared" si="19"/>
        <v>0.27398615232443124</v>
      </c>
      <c r="AB23" s="73">
        <f t="shared" si="20"/>
        <v>0.25972006220839816</v>
      </c>
    </row>
    <row r="24" spans="1:28" s="5" customFormat="1" ht="28.5" customHeight="1">
      <c r="A24" s="24" t="s">
        <v>25</v>
      </c>
      <c r="B24" s="25">
        <f aca="true" t="shared" si="22" ref="B24:C29">E24+K24+Q24</f>
        <v>36</v>
      </c>
      <c r="C24" s="25">
        <f t="shared" si="22"/>
        <v>36</v>
      </c>
      <c r="D24" s="26">
        <f t="shared" si="9"/>
        <v>72</v>
      </c>
      <c r="E24" s="27">
        <v>4</v>
      </c>
      <c r="F24" s="27">
        <v>2</v>
      </c>
      <c r="G24" s="26">
        <f t="shared" si="10"/>
        <v>6</v>
      </c>
      <c r="H24" s="28">
        <f t="shared" si="17"/>
        <v>0.1111111111111111</v>
      </c>
      <c r="I24" s="28">
        <f t="shared" si="1"/>
        <v>0.05555555555555555</v>
      </c>
      <c r="J24" s="28">
        <f t="shared" si="2"/>
        <v>0.08333333333333333</v>
      </c>
      <c r="K24" s="27">
        <v>19</v>
      </c>
      <c r="L24" s="27">
        <v>17</v>
      </c>
      <c r="M24" s="26">
        <f t="shared" si="11"/>
        <v>36</v>
      </c>
      <c r="N24" s="28">
        <f t="shared" si="12"/>
        <v>0.5277777777777778</v>
      </c>
      <c r="O24" s="28">
        <f t="shared" si="13"/>
        <v>0.4722222222222222</v>
      </c>
      <c r="P24" s="28">
        <f t="shared" si="14"/>
        <v>0.5</v>
      </c>
      <c r="Q24" s="27">
        <v>13</v>
      </c>
      <c r="R24" s="27">
        <v>17</v>
      </c>
      <c r="S24" s="26">
        <f t="shared" si="15"/>
        <v>30</v>
      </c>
      <c r="T24" s="28">
        <f t="shared" si="3"/>
        <v>0.3611111111111111</v>
      </c>
      <c r="U24" s="28">
        <f t="shared" si="4"/>
        <v>0.4722222222222222</v>
      </c>
      <c r="V24" s="55">
        <f t="shared" si="5"/>
        <v>0.4166666666666667</v>
      </c>
      <c r="W24" s="37">
        <v>8</v>
      </c>
      <c r="X24" s="37">
        <v>9</v>
      </c>
      <c r="Y24" s="37">
        <f t="shared" si="16"/>
        <v>17</v>
      </c>
      <c r="Z24" s="40">
        <f t="shared" si="18"/>
        <v>0.2222222222222222</v>
      </c>
      <c r="AA24" s="40">
        <f t="shared" si="19"/>
        <v>0.25</v>
      </c>
      <c r="AB24" s="40">
        <f t="shared" si="20"/>
        <v>0.2361111111111111</v>
      </c>
    </row>
    <row r="25" spans="1:28" s="5" customFormat="1" ht="28.5" customHeight="1">
      <c r="A25" s="12" t="s">
        <v>26</v>
      </c>
      <c r="B25" s="13">
        <f t="shared" si="22"/>
        <v>910</v>
      </c>
      <c r="C25" s="13">
        <f t="shared" si="22"/>
        <v>896</v>
      </c>
      <c r="D25" s="14">
        <f t="shared" si="9"/>
        <v>1806</v>
      </c>
      <c r="E25" s="14">
        <v>107</v>
      </c>
      <c r="F25" s="14">
        <v>107</v>
      </c>
      <c r="G25" s="14">
        <f t="shared" si="10"/>
        <v>214</v>
      </c>
      <c r="H25" s="15">
        <f t="shared" si="17"/>
        <v>0.11758241758241758</v>
      </c>
      <c r="I25" s="15">
        <f t="shared" si="1"/>
        <v>0.11941964285714286</v>
      </c>
      <c r="J25" s="15">
        <f t="shared" si="2"/>
        <v>0.1184939091915836</v>
      </c>
      <c r="K25" s="14">
        <v>589</v>
      </c>
      <c r="L25" s="14">
        <v>546</v>
      </c>
      <c r="M25" s="14">
        <f t="shared" si="11"/>
        <v>1135</v>
      </c>
      <c r="N25" s="15">
        <f t="shared" si="12"/>
        <v>0.6472527472527473</v>
      </c>
      <c r="O25" s="15">
        <f t="shared" si="13"/>
        <v>0.609375</v>
      </c>
      <c r="P25" s="15">
        <f t="shared" si="14"/>
        <v>0.6284606866002215</v>
      </c>
      <c r="Q25" s="14">
        <v>214</v>
      </c>
      <c r="R25" s="14">
        <v>243</v>
      </c>
      <c r="S25" s="14">
        <f t="shared" si="15"/>
        <v>457</v>
      </c>
      <c r="T25" s="15">
        <f t="shared" si="3"/>
        <v>0.23516483516483516</v>
      </c>
      <c r="U25" s="15">
        <f t="shared" si="4"/>
        <v>0.27120535714285715</v>
      </c>
      <c r="V25" s="52">
        <f t="shared" si="5"/>
        <v>0.2530454042081949</v>
      </c>
      <c r="W25" s="12">
        <v>101</v>
      </c>
      <c r="X25" s="12">
        <v>112</v>
      </c>
      <c r="Y25" s="12">
        <f t="shared" si="16"/>
        <v>213</v>
      </c>
      <c r="Z25" s="15">
        <f t="shared" si="18"/>
        <v>0.11098901098901098</v>
      </c>
      <c r="AA25" s="15">
        <f t="shared" si="19"/>
        <v>0.125</v>
      </c>
      <c r="AB25" s="15">
        <f t="shared" si="20"/>
        <v>0.11794019933554817</v>
      </c>
    </row>
    <row r="26" spans="1:28" s="5" customFormat="1" ht="28.5" customHeight="1">
      <c r="A26" s="12" t="s">
        <v>27</v>
      </c>
      <c r="B26" s="13">
        <f t="shared" si="22"/>
        <v>1215</v>
      </c>
      <c r="C26" s="13">
        <f t="shared" si="22"/>
        <v>1122</v>
      </c>
      <c r="D26" s="14">
        <f t="shared" si="9"/>
        <v>2337</v>
      </c>
      <c r="E26" s="14">
        <v>121</v>
      </c>
      <c r="F26" s="14">
        <v>94</v>
      </c>
      <c r="G26" s="14">
        <f t="shared" si="10"/>
        <v>215</v>
      </c>
      <c r="H26" s="15">
        <f t="shared" si="17"/>
        <v>0.09958847736625515</v>
      </c>
      <c r="I26" s="15">
        <f t="shared" si="1"/>
        <v>0.08377896613190731</v>
      </c>
      <c r="J26" s="15">
        <f t="shared" si="2"/>
        <v>0.09199828840393667</v>
      </c>
      <c r="K26" s="14">
        <v>830</v>
      </c>
      <c r="L26" s="14">
        <v>726</v>
      </c>
      <c r="M26" s="14">
        <f t="shared" si="11"/>
        <v>1556</v>
      </c>
      <c r="N26" s="15">
        <f t="shared" si="12"/>
        <v>0.6831275720164609</v>
      </c>
      <c r="O26" s="15">
        <f t="shared" si="13"/>
        <v>0.6470588235294118</v>
      </c>
      <c r="P26" s="15">
        <f t="shared" si="14"/>
        <v>0.6658108686350022</v>
      </c>
      <c r="Q26" s="14">
        <v>264</v>
      </c>
      <c r="R26" s="14">
        <v>302</v>
      </c>
      <c r="S26" s="14">
        <f t="shared" si="15"/>
        <v>566</v>
      </c>
      <c r="T26" s="15">
        <f t="shared" si="3"/>
        <v>0.21728395061728395</v>
      </c>
      <c r="U26" s="15">
        <f t="shared" si="4"/>
        <v>0.26916221033868093</v>
      </c>
      <c r="V26" s="52">
        <f t="shared" si="5"/>
        <v>0.2421908429610612</v>
      </c>
      <c r="W26" s="12">
        <v>127</v>
      </c>
      <c r="X26" s="12">
        <v>157</v>
      </c>
      <c r="Y26" s="12">
        <f t="shared" si="16"/>
        <v>284</v>
      </c>
      <c r="Z26" s="15">
        <f t="shared" si="18"/>
        <v>0.10452674897119342</v>
      </c>
      <c r="AA26" s="15">
        <f t="shared" si="19"/>
        <v>0.13992869875222816</v>
      </c>
      <c r="AB26" s="15">
        <f t="shared" si="20"/>
        <v>0.12152332049636286</v>
      </c>
    </row>
    <row r="27" spans="1:28" s="5" customFormat="1" ht="28.5" customHeight="1">
      <c r="A27" s="12" t="s">
        <v>28</v>
      </c>
      <c r="B27" s="13">
        <f t="shared" si="22"/>
        <v>1475</v>
      </c>
      <c r="C27" s="13">
        <f t="shared" si="22"/>
        <v>1399</v>
      </c>
      <c r="D27" s="14">
        <f t="shared" si="9"/>
        <v>2874</v>
      </c>
      <c r="E27" s="14">
        <v>200</v>
      </c>
      <c r="F27" s="14">
        <v>194</v>
      </c>
      <c r="G27" s="14">
        <f t="shared" si="10"/>
        <v>394</v>
      </c>
      <c r="H27" s="15">
        <f t="shared" si="17"/>
        <v>0.13559322033898305</v>
      </c>
      <c r="I27" s="15">
        <f t="shared" si="1"/>
        <v>0.13867047891350964</v>
      </c>
      <c r="J27" s="15">
        <f t="shared" si="2"/>
        <v>0.1370911621433542</v>
      </c>
      <c r="K27" s="14">
        <v>967</v>
      </c>
      <c r="L27" s="14">
        <v>865</v>
      </c>
      <c r="M27" s="14">
        <f t="shared" si="11"/>
        <v>1832</v>
      </c>
      <c r="N27" s="15">
        <f t="shared" si="12"/>
        <v>0.655593220338983</v>
      </c>
      <c r="O27" s="15">
        <f t="shared" si="13"/>
        <v>0.6182987848463188</v>
      </c>
      <c r="P27" s="15">
        <f t="shared" si="14"/>
        <v>0.6374391092553932</v>
      </c>
      <c r="Q27" s="14">
        <v>308</v>
      </c>
      <c r="R27" s="14">
        <v>340</v>
      </c>
      <c r="S27" s="14">
        <f t="shared" si="15"/>
        <v>648</v>
      </c>
      <c r="T27" s="15">
        <f t="shared" si="3"/>
        <v>0.2088135593220339</v>
      </c>
      <c r="U27" s="15">
        <f t="shared" si="4"/>
        <v>0.24303073624017155</v>
      </c>
      <c r="V27" s="52">
        <f t="shared" si="5"/>
        <v>0.2254697286012526</v>
      </c>
      <c r="W27" s="12">
        <v>145</v>
      </c>
      <c r="X27" s="12">
        <v>176</v>
      </c>
      <c r="Y27" s="12">
        <f t="shared" si="16"/>
        <v>321</v>
      </c>
      <c r="Z27" s="15">
        <f t="shared" si="18"/>
        <v>0.09830508474576272</v>
      </c>
      <c r="AA27" s="15">
        <f t="shared" si="19"/>
        <v>0.12580414581844174</v>
      </c>
      <c r="AB27" s="15">
        <f t="shared" si="20"/>
        <v>0.11169102296450939</v>
      </c>
    </row>
    <row r="28" spans="1:28" s="5" customFormat="1" ht="28.5" customHeight="1">
      <c r="A28" s="12" t="s">
        <v>29</v>
      </c>
      <c r="B28" s="13">
        <f t="shared" si="22"/>
        <v>1016</v>
      </c>
      <c r="C28" s="13">
        <f t="shared" si="22"/>
        <v>747</v>
      </c>
      <c r="D28" s="14">
        <f t="shared" si="9"/>
        <v>1763</v>
      </c>
      <c r="E28" s="14">
        <v>58</v>
      </c>
      <c r="F28" s="14">
        <v>63</v>
      </c>
      <c r="G28" s="14">
        <f t="shared" si="10"/>
        <v>121</v>
      </c>
      <c r="H28" s="15">
        <f t="shared" si="17"/>
        <v>0.05708661417322835</v>
      </c>
      <c r="I28" s="15">
        <f t="shared" si="1"/>
        <v>0.08433734939759036</v>
      </c>
      <c r="J28" s="15">
        <f t="shared" si="2"/>
        <v>0.06863301191151447</v>
      </c>
      <c r="K28" s="14">
        <v>798</v>
      </c>
      <c r="L28" s="14">
        <v>455</v>
      </c>
      <c r="M28" s="14">
        <f t="shared" si="11"/>
        <v>1253</v>
      </c>
      <c r="N28" s="15">
        <f t="shared" si="12"/>
        <v>0.7854330708661418</v>
      </c>
      <c r="O28" s="15">
        <f t="shared" si="13"/>
        <v>0.6091030789825971</v>
      </c>
      <c r="P28" s="15">
        <f t="shared" si="14"/>
        <v>0.7107203630175837</v>
      </c>
      <c r="Q28" s="14">
        <v>160</v>
      </c>
      <c r="R28" s="14">
        <v>229</v>
      </c>
      <c r="S28" s="14">
        <f t="shared" si="15"/>
        <v>389</v>
      </c>
      <c r="T28" s="15">
        <f t="shared" si="3"/>
        <v>0.15748031496062992</v>
      </c>
      <c r="U28" s="15">
        <f t="shared" si="4"/>
        <v>0.30655957161981257</v>
      </c>
      <c r="V28" s="52">
        <f t="shared" si="5"/>
        <v>0.22064662507090188</v>
      </c>
      <c r="W28" s="12">
        <v>76</v>
      </c>
      <c r="X28" s="12">
        <v>103</v>
      </c>
      <c r="Y28" s="12">
        <f t="shared" si="16"/>
        <v>179</v>
      </c>
      <c r="Z28" s="15">
        <f t="shared" si="18"/>
        <v>0.07480314960629922</v>
      </c>
      <c r="AA28" s="15">
        <f t="shared" si="19"/>
        <v>0.13788487282463185</v>
      </c>
      <c r="AB28" s="15">
        <f t="shared" si="20"/>
        <v>0.10153148043108338</v>
      </c>
    </row>
    <row r="29" spans="1:28" s="5" customFormat="1" ht="28.5" customHeight="1">
      <c r="A29" s="32" t="s">
        <v>30</v>
      </c>
      <c r="B29" s="33">
        <f t="shared" si="22"/>
        <v>226</v>
      </c>
      <c r="C29" s="33">
        <f t="shared" si="22"/>
        <v>232</v>
      </c>
      <c r="D29" s="34">
        <f t="shared" si="9"/>
        <v>458</v>
      </c>
      <c r="E29" s="34">
        <v>39</v>
      </c>
      <c r="F29" s="34">
        <v>47</v>
      </c>
      <c r="G29" s="34">
        <f t="shared" si="10"/>
        <v>86</v>
      </c>
      <c r="H29" s="35">
        <f t="shared" si="17"/>
        <v>0.17256637168141592</v>
      </c>
      <c r="I29" s="35">
        <f t="shared" si="1"/>
        <v>0.2025862068965517</v>
      </c>
      <c r="J29" s="35">
        <f t="shared" si="2"/>
        <v>0.18777292576419213</v>
      </c>
      <c r="K29" s="34">
        <v>148</v>
      </c>
      <c r="L29" s="34">
        <v>149</v>
      </c>
      <c r="M29" s="34">
        <f t="shared" si="11"/>
        <v>297</v>
      </c>
      <c r="N29" s="35">
        <f t="shared" si="12"/>
        <v>0.6548672566371682</v>
      </c>
      <c r="O29" s="35">
        <f t="shared" si="13"/>
        <v>0.6422413793103449</v>
      </c>
      <c r="P29" s="35">
        <f t="shared" si="14"/>
        <v>0.648471615720524</v>
      </c>
      <c r="Q29" s="34">
        <v>39</v>
      </c>
      <c r="R29" s="34">
        <v>36</v>
      </c>
      <c r="S29" s="34">
        <f t="shared" si="15"/>
        <v>75</v>
      </c>
      <c r="T29" s="35">
        <f t="shared" si="3"/>
        <v>0.17256637168141592</v>
      </c>
      <c r="U29" s="35">
        <f t="shared" si="4"/>
        <v>0.15517241379310345</v>
      </c>
      <c r="V29" s="57">
        <f t="shared" si="5"/>
        <v>0.16375545851528384</v>
      </c>
      <c r="W29" s="32">
        <v>18</v>
      </c>
      <c r="X29" s="32">
        <v>17</v>
      </c>
      <c r="Y29" s="32">
        <f t="shared" si="16"/>
        <v>35</v>
      </c>
      <c r="Z29" s="35">
        <f t="shared" si="18"/>
        <v>0.07964601769911504</v>
      </c>
      <c r="AA29" s="35">
        <f t="shared" si="19"/>
        <v>0.07327586206896551</v>
      </c>
      <c r="AB29" s="35">
        <f t="shared" si="20"/>
        <v>0.07641921397379912</v>
      </c>
    </row>
    <row r="30" spans="1:28" s="5" customFormat="1" ht="28.5" customHeight="1">
      <c r="A30" s="70" t="s">
        <v>100</v>
      </c>
      <c r="B30" s="75">
        <f>B24+B25+B26+B27+B28+B29</f>
        <v>4878</v>
      </c>
      <c r="C30" s="75">
        <f>C24+C25+C26+C27+C28+C29</f>
        <v>4432</v>
      </c>
      <c r="D30" s="75">
        <f t="shared" si="9"/>
        <v>9310</v>
      </c>
      <c r="E30" s="75">
        <f>E24+E25+E26+E27+E28+E29</f>
        <v>529</v>
      </c>
      <c r="F30" s="75">
        <f>F24+F25+F26+F27+F28+F29</f>
        <v>507</v>
      </c>
      <c r="G30" s="75">
        <f t="shared" si="10"/>
        <v>1036</v>
      </c>
      <c r="H30" s="73">
        <f t="shared" si="17"/>
        <v>0.10844608446084461</v>
      </c>
      <c r="I30" s="73">
        <f t="shared" si="1"/>
        <v>0.11439530685920578</v>
      </c>
      <c r="J30" s="73">
        <f t="shared" si="2"/>
        <v>0.11127819548872181</v>
      </c>
      <c r="K30" s="75">
        <f>K24+K25+K26+K27+K28+K29</f>
        <v>3351</v>
      </c>
      <c r="L30" s="75">
        <f>L24+L25+L26+L27+L28+L29</f>
        <v>2758</v>
      </c>
      <c r="M30" s="75">
        <f t="shared" si="11"/>
        <v>6109</v>
      </c>
      <c r="N30" s="73">
        <f t="shared" si="12"/>
        <v>0.6869618696186962</v>
      </c>
      <c r="O30" s="73">
        <f t="shared" si="13"/>
        <v>0.6222924187725631</v>
      </c>
      <c r="P30" s="73">
        <f t="shared" si="14"/>
        <v>0.6561761546723953</v>
      </c>
      <c r="Q30" s="75">
        <f>Q24+Q25+Q26+Q27+Q28+Q29</f>
        <v>998</v>
      </c>
      <c r="R30" s="75">
        <f>R24+R25+R26+R27+R28+R29</f>
        <v>1167</v>
      </c>
      <c r="S30" s="75">
        <f t="shared" si="15"/>
        <v>2165</v>
      </c>
      <c r="T30" s="73">
        <f t="shared" si="3"/>
        <v>0.2045920459204592</v>
      </c>
      <c r="U30" s="73">
        <f t="shared" si="4"/>
        <v>0.26331227436823107</v>
      </c>
      <c r="V30" s="74">
        <f t="shared" si="5"/>
        <v>0.23254564983888293</v>
      </c>
      <c r="W30" s="70">
        <f>W24+W25+W26+W27+W28+W29</f>
        <v>475</v>
      </c>
      <c r="X30" s="70">
        <f>X24+X25+X26+X27+X28+X29</f>
        <v>574</v>
      </c>
      <c r="Y30" s="70">
        <f t="shared" si="16"/>
        <v>1049</v>
      </c>
      <c r="Z30" s="73">
        <f t="shared" si="18"/>
        <v>0.0973759737597376</v>
      </c>
      <c r="AA30" s="73">
        <f t="shared" si="19"/>
        <v>0.12951263537906138</v>
      </c>
      <c r="AB30" s="73">
        <f t="shared" si="20"/>
        <v>0.11267454350161117</v>
      </c>
    </row>
    <row r="31" spans="1:28" s="5" customFormat="1" ht="28.5" customHeight="1">
      <c r="A31" s="45" t="s">
        <v>31</v>
      </c>
      <c r="B31" s="25">
        <f aca="true" t="shared" si="23" ref="B31:C43">E31+K31+Q31</f>
        <v>868</v>
      </c>
      <c r="C31" s="25">
        <f t="shared" si="23"/>
        <v>982</v>
      </c>
      <c r="D31" s="26">
        <f t="shared" si="9"/>
        <v>1850</v>
      </c>
      <c r="E31" s="26">
        <v>67</v>
      </c>
      <c r="F31" s="26">
        <v>68</v>
      </c>
      <c r="G31" s="26">
        <f t="shared" si="10"/>
        <v>135</v>
      </c>
      <c r="H31" s="46">
        <f t="shared" si="17"/>
        <v>0.0771889400921659</v>
      </c>
      <c r="I31" s="46">
        <f t="shared" si="1"/>
        <v>0.06924643584521385</v>
      </c>
      <c r="J31" s="46">
        <f t="shared" si="2"/>
        <v>0.07297297297297298</v>
      </c>
      <c r="K31" s="26">
        <v>438</v>
      </c>
      <c r="L31" s="26">
        <v>469</v>
      </c>
      <c r="M31" s="26">
        <f t="shared" si="11"/>
        <v>907</v>
      </c>
      <c r="N31" s="46">
        <f t="shared" si="12"/>
        <v>0.5046082949308756</v>
      </c>
      <c r="O31" s="46">
        <f t="shared" si="13"/>
        <v>0.4775967413441955</v>
      </c>
      <c r="P31" s="46">
        <f t="shared" si="14"/>
        <v>0.49027027027027026</v>
      </c>
      <c r="Q31" s="26">
        <v>363</v>
      </c>
      <c r="R31" s="26">
        <v>445</v>
      </c>
      <c r="S31" s="26">
        <f t="shared" si="15"/>
        <v>808</v>
      </c>
      <c r="T31" s="46">
        <f t="shared" si="3"/>
        <v>0.4182027649769585</v>
      </c>
      <c r="U31" s="46">
        <f t="shared" si="4"/>
        <v>0.4531568228105906</v>
      </c>
      <c r="V31" s="59">
        <f t="shared" si="5"/>
        <v>0.43675675675675674</v>
      </c>
      <c r="W31" s="45">
        <v>196</v>
      </c>
      <c r="X31" s="45">
        <v>242</v>
      </c>
      <c r="Y31" s="45">
        <f t="shared" si="16"/>
        <v>438</v>
      </c>
      <c r="Z31" s="46">
        <f t="shared" si="18"/>
        <v>0.22580645161290322</v>
      </c>
      <c r="AA31" s="46">
        <f t="shared" si="19"/>
        <v>0.24643584521384929</v>
      </c>
      <c r="AB31" s="46">
        <f t="shared" si="20"/>
        <v>0.23675675675675675</v>
      </c>
    </row>
    <row r="32" spans="1:28" s="5" customFormat="1" ht="28.5" customHeight="1">
      <c r="A32" s="47" t="s">
        <v>32</v>
      </c>
      <c r="B32" s="48">
        <f t="shared" si="23"/>
        <v>51</v>
      </c>
      <c r="C32" s="48">
        <f t="shared" si="23"/>
        <v>64</v>
      </c>
      <c r="D32" s="49">
        <f t="shared" si="9"/>
        <v>115</v>
      </c>
      <c r="E32" s="63">
        <v>1</v>
      </c>
      <c r="F32" s="49">
        <v>2</v>
      </c>
      <c r="G32" s="49">
        <f t="shared" si="10"/>
        <v>3</v>
      </c>
      <c r="H32" s="50">
        <f t="shared" si="17"/>
        <v>0.0196078431372549</v>
      </c>
      <c r="I32" s="50">
        <f t="shared" si="1"/>
        <v>0.03125</v>
      </c>
      <c r="J32" s="50">
        <f t="shared" si="2"/>
        <v>0.02608695652173913</v>
      </c>
      <c r="K32" s="49">
        <v>26</v>
      </c>
      <c r="L32" s="49">
        <v>24</v>
      </c>
      <c r="M32" s="49">
        <f t="shared" si="11"/>
        <v>50</v>
      </c>
      <c r="N32" s="50">
        <f t="shared" si="12"/>
        <v>0.5098039215686274</v>
      </c>
      <c r="O32" s="50">
        <f t="shared" si="13"/>
        <v>0.375</v>
      </c>
      <c r="P32" s="50">
        <f t="shared" si="14"/>
        <v>0.43478260869565216</v>
      </c>
      <c r="Q32" s="49">
        <v>24</v>
      </c>
      <c r="R32" s="49">
        <v>38</v>
      </c>
      <c r="S32" s="49">
        <f t="shared" si="15"/>
        <v>62</v>
      </c>
      <c r="T32" s="50">
        <f t="shared" si="3"/>
        <v>0.47058823529411764</v>
      </c>
      <c r="U32" s="50">
        <f t="shared" si="4"/>
        <v>0.59375</v>
      </c>
      <c r="V32" s="58">
        <f t="shared" si="5"/>
        <v>0.5391304347826087</v>
      </c>
      <c r="W32" s="47">
        <v>14</v>
      </c>
      <c r="X32" s="47">
        <v>26</v>
      </c>
      <c r="Y32" s="47">
        <f t="shared" si="16"/>
        <v>40</v>
      </c>
      <c r="Z32" s="50">
        <f t="shared" si="18"/>
        <v>0.27450980392156865</v>
      </c>
      <c r="AA32" s="50">
        <f t="shared" si="19"/>
        <v>0.40625</v>
      </c>
      <c r="AB32" s="50">
        <f t="shared" si="20"/>
        <v>0.34782608695652173</v>
      </c>
    </row>
    <row r="33" spans="1:28" s="5" customFormat="1" ht="28.5" customHeight="1">
      <c r="A33" s="37" t="s">
        <v>114</v>
      </c>
      <c r="B33" s="38">
        <f t="shared" si="23"/>
        <v>402</v>
      </c>
      <c r="C33" s="38">
        <f t="shared" si="23"/>
        <v>353</v>
      </c>
      <c r="D33" s="39">
        <f t="shared" si="9"/>
        <v>755</v>
      </c>
      <c r="E33" s="39">
        <v>29</v>
      </c>
      <c r="F33" s="39">
        <v>23</v>
      </c>
      <c r="G33" s="39">
        <f t="shared" si="10"/>
        <v>52</v>
      </c>
      <c r="H33" s="40">
        <f aca="true" t="shared" si="24" ref="H33:H38">E33/B33</f>
        <v>0.07213930348258707</v>
      </c>
      <c r="I33" s="40">
        <f t="shared" si="1"/>
        <v>0.06515580736543909</v>
      </c>
      <c r="J33" s="40">
        <f aca="true" t="shared" si="25" ref="J33:J38">G33/D33</f>
        <v>0.06887417218543046</v>
      </c>
      <c r="K33" s="39">
        <v>291</v>
      </c>
      <c r="L33" s="39">
        <v>227</v>
      </c>
      <c r="M33" s="39">
        <f t="shared" si="11"/>
        <v>518</v>
      </c>
      <c r="N33" s="40">
        <f aca="true" t="shared" si="26" ref="N33:N38">K33/B33</f>
        <v>0.7238805970149254</v>
      </c>
      <c r="O33" s="40">
        <f t="shared" si="13"/>
        <v>0.6430594900849859</v>
      </c>
      <c r="P33" s="40">
        <f t="shared" si="14"/>
        <v>0.686092715231788</v>
      </c>
      <c r="Q33" s="39">
        <v>82</v>
      </c>
      <c r="R33" s="39">
        <v>103</v>
      </c>
      <c r="S33" s="39">
        <f t="shared" si="15"/>
        <v>185</v>
      </c>
      <c r="T33" s="40">
        <f t="shared" si="3"/>
        <v>0.20398009950248755</v>
      </c>
      <c r="U33" s="40">
        <f t="shared" si="4"/>
        <v>0.29178470254957506</v>
      </c>
      <c r="V33" s="60">
        <f t="shared" si="5"/>
        <v>0.24503311258278146</v>
      </c>
      <c r="W33" s="37">
        <v>30</v>
      </c>
      <c r="X33" s="37">
        <v>53</v>
      </c>
      <c r="Y33" s="37">
        <f t="shared" si="16"/>
        <v>83</v>
      </c>
      <c r="Z33" s="40">
        <f t="shared" si="18"/>
        <v>0.07462686567164178</v>
      </c>
      <c r="AA33" s="40">
        <f t="shared" si="19"/>
        <v>0.1501416430594901</v>
      </c>
      <c r="AB33" s="40">
        <f t="shared" si="20"/>
        <v>0.10993377483443709</v>
      </c>
    </row>
    <row r="34" spans="1:28" s="5" customFormat="1" ht="28.5" customHeight="1">
      <c r="A34" s="12" t="s">
        <v>115</v>
      </c>
      <c r="B34" s="13">
        <f t="shared" si="23"/>
        <v>848</v>
      </c>
      <c r="C34" s="13">
        <f t="shared" si="23"/>
        <v>801</v>
      </c>
      <c r="D34" s="14">
        <f t="shared" si="9"/>
        <v>1649</v>
      </c>
      <c r="E34" s="14">
        <v>137</v>
      </c>
      <c r="F34" s="14">
        <v>105</v>
      </c>
      <c r="G34" s="14">
        <f t="shared" si="10"/>
        <v>242</v>
      </c>
      <c r="H34" s="15">
        <f t="shared" si="24"/>
        <v>0.1615566037735849</v>
      </c>
      <c r="I34" s="15">
        <f t="shared" si="1"/>
        <v>0.13108614232209737</v>
      </c>
      <c r="J34" s="15">
        <f t="shared" si="25"/>
        <v>0.14675560946027896</v>
      </c>
      <c r="K34" s="14">
        <v>552</v>
      </c>
      <c r="L34" s="14">
        <v>519</v>
      </c>
      <c r="M34" s="14">
        <f t="shared" si="11"/>
        <v>1071</v>
      </c>
      <c r="N34" s="15">
        <f t="shared" si="26"/>
        <v>0.6509433962264151</v>
      </c>
      <c r="O34" s="15">
        <f t="shared" si="13"/>
        <v>0.6479400749063671</v>
      </c>
      <c r="P34" s="15">
        <f t="shared" si="14"/>
        <v>0.6494845360824743</v>
      </c>
      <c r="Q34" s="14">
        <v>159</v>
      </c>
      <c r="R34" s="14">
        <v>177</v>
      </c>
      <c r="S34" s="14">
        <f t="shared" si="15"/>
        <v>336</v>
      </c>
      <c r="T34" s="15">
        <f t="shared" si="3"/>
        <v>0.1875</v>
      </c>
      <c r="U34" s="15">
        <f t="shared" si="4"/>
        <v>0.2209737827715356</v>
      </c>
      <c r="V34" s="52">
        <f t="shared" si="5"/>
        <v>0.20375985445724681</v>
      </c>
      <c r="W34" s="12">
        <v>75</v>
      </c>
      <c r="X34" s="12">
        <v>97</v>
      </c>
      <c r="Y34" s="12">
        <f t="shared" si="16"/>
        <v>172</v>
      </c>
      <c r="Z34" s="15">
        <f t="shared" si="18"/>
        <v>0.08844339622641509</v>
      </c>
      <c r="AA34" s="15">
        <f t="shared" si="19"/>
        <v>0.12109862671660425</v>
      </c>
      <c r="AB34" s="15">
        <f t="shared" si="20"/>
        <v>0.10430563978168587</v>
      </c>
    </row>
    <row r="35" spans="1:28" s="5" customFormat="1" ht="28.5" customHeight="1">
      <c r="A35" s="12" t="s">
        <v>116</v>
      </c>
      <c r="B35" s="13">
        <f t="shared" si="23"/>
        <v>690</v>
      </c>
      <c r="C35" s="13">
        <f t="shared" si="23"/>
        <v>656</v>
      </c>
      <c r="D35" s="14">
        <f t="shared" si="9"/>
        <v>1346</v>
      </c>
      <c r="E35" s="14">
        <v>118</v>
      </c>
      <c r="F35" s="14">
        <v>106</v>
      </c>
      <c r="G35" s="14">
        <f t="shared" si="10"/>
        <v>224</v>
      </c>
      <c r="H35" s="15">
        <f t="shared" si="24"/>
        <v>0.17101449275362318</v>
      </c>
      <c r="I35" s="15">
        <f t="shared" si="1"/>
        <v>0.16158536585365854</v>
      </c>
      <c r="J35" s="15">
        <f t="shared" si="25"/>
        <v>0.1664190193164933</v>
      </c>
      <c r="K35" s="14">
        <v>462</v>
      </c>
      <c r="L35" s="14">
        <v>412</v>
      </c>
      <c r="M35" s="14">
        <f t="shared" si="11"/>
        <v>874</v>
      </c>
      <c r="N35" s="15">
        <f t="shared" si="26"/>
        <v>0.6695652173913044</v>
      </c>
      <c r="O35" s="15">
        <f t="shared" si="13"/>
        <v>0.6280487804878049</v>
      </c>
      <c r="P35" s="15">
        <f t="shared" si="14"/>
        <v>0.649331352154532</v>
      </c>
      <c r="Q35" s="14">
        <v>110</v>
      </c>
      <c r="R35" s="14">
        <v>138</v>
      </c>
      <c r="S35" s="14">
        <f t="shared" si="15"/>
        <v>248</v>
      </c>
      <c r="T35" s="15">
        <f t="shared" si="3"/>
        <v>0.15942028985507245</v>
      </c>
      <c r="U35" s="15">
        <f t="shared" si="4"/>
        <v>0.21036585365853658</v>
      </c>
      <c r="V35" s="52">
        <f t="shared" si="5"/>
        <v>0.18424962852897475</v>
      </c>
      <c r="W35" s="12">
        <v>50</v>
      </c>
      <c r="X35" s="12">
        <v>71</v>
      </c>
      <c r="Y35" s="12">
        <f t="shared" si="16"/>
        <v>121</v>
      </c>
      <c r="Z35" s="15">
        <f t="shared" si="18"/>
        <v>0.07246376811594203</v>
      </c>
      <c r="AA35" s="15">
        <f t="shared" si="19"/>
        <v>0.10823170731707317</v>
      </c>
      <c r="AB35" s="15">
        <f t="shared" si="20"/>
        <v>0.08989598811292719</v>
      </c>
    </row>
    <row r="36" spans="1:28" s="5" customFormat="1" ht="28.5" customHeight="1">
      <c r="A36" s="12" t="s">
        <v>117</v>
      </c>
      <c r="B36" s="13">
        <f t="shared" si="23"/>
        <v>914</v>
      </c>
      <c r="C36" s="13">
        <f t="shared" si="23"/>
        <v>990</v>
      </c>
      <c r="D36" s="14">
        <f t="shared" si="9"/>
        <v>1904</v>
      </c>
      <c r="E36" s="14">
        <v>101</v>
      </c>
      <c r="F36" s="14">
        <v>94</v>
      </c>
      <c r="G36" s="14">
        <f t="shared" si="10"/>
        <v>195</v>
      </c>
      <c r="H36" s="15">
        <f t="shared" si="24"/>
        <v>0.11050328227571116</v>
      </c>
      <c r="I36" s="15">
        <f t="shared" si="1"/>
        <v>0.09494949494949495</v>
      </c>
      <c r="J36" s="15">
        <f t="shared" si="25"/>
        <v>0.10241596638655462</v>
      </c>
      <c r="K36" s="14">
        <v>632</v>
      </c>
      <c r="L36" s="14">
        <v>687</v>
      </c>
      <c r="M36" s="14">
        <f t="shared" si="11"/>
        <v>1319</v>
      </c>
      <c r="N36" s="15">
        <f t="shared" si="26"/>
        <v>0.6914660831509847</v>
      </c>
      <c r="O36" s="15">
        <f t="shared" si="13"/>
        <v>0.693939393939394</v>
      </c>
      <c r="P36" s="15">
        <f t="shared" si="14"/>
        <v>0.6927521008403361</v>
      </c>
      <c r="Q36" s="14">
        <v>181</v>
      </c>
      <c r="R36" s="14">
        <v>209</v>
      </c>
      <c r="S36" s="14">
        <f t="shared" si="15"/>
        <v>390</v>
      </c>
      <c r="T36" s="15">
        <f t="shared" si="3"/>
        <v>0.19803063457330417</v>
      </c>
      <c r="U36" s="15">
        <f t="shared" si="4"/>
        <v>0.2111111111111111</v>
      </c>
      <c r="V36" s="52">
        <f t="shared" si="5"/>
        <v>0.20483193277310924</v>
      </c>
      <c r="W36" s="12">
        <v>65</v>
      </c>
      <c r="X36" s="12">
        <v>81</v>
      </c>
      <c r="Y36" s="12">
        <f>W36+X36</f>
        <v>146</v>
      </c>
      <c r="Z36" s="15">
        <f t="shared" si="18"/>
        <v>0.0711159737417943</v>
      </c>
      <c r="AA36" s="15">
        <f t="shared" si="19"/>
        <v>0.08181818181818182</v>
      </c>
      <c r="AB36" s="15">
        <f t="shared" si="20"/>
        <v>0.07668067226890757</v>
      </c>
    </row>
    <row r="37" spans="1:28" s="5" customFormat="1" ht="28.5" customHeight="1">
      <c r="A37" s="16" t="s">
        <v>118</v>
      </c>
      <c r="B37" s="17">
        <f t="shared" si="23"/>
        <v>835</v>
      </c>
      <c r="C37" s="17">
        <f t="shared" si="23"/>
        <v>883</v>
      </c>
      <c r="D37" s="18">
        <f t="shared" si="9"/>
        <v>1718</v>
      </c>
      <c r="E37" s="18">
        <v>193</v>
      </c>
      <c r="F37" s="18">
        <v>212</v>
      </c>
      <c r="G37" s="18">
        <f t="shared" si="10"/>
        <v>405</v>
      </c>
      <c r="H37" s="19">
        <f t="shared" si="24"/>
        <v>0.2311377245508982</v>
      </c>
      <c r="I37" s="19">
        <f t="shared" si="1"/>
        <v>0.24009060022650056</v>
      </c>
      <c r="J37" s="19">
        <f t="shared" si="25"/>
        <v>0.23573923166472643</v>
      </c>
      <c r="K37" s="18">
        <v>574</v>
      </c>
      <c r="L37" s="18">
        <v>584</v>
      </c>
      <c r="M37" s="18">
        <f t="shared" si="11"/>
        <v>1158</v>
      </c>
      <c r="N37" s="19">
        <f t="shared" si="26"/>
        <v>0.6874251497005988</v>
      </c>
      <c r="O37" s="19">
        <f t="shared" si="13"/>
        <v>0.6613816534541337</v>
      </c>
      <c r="P37" s="19">
        <f t="shared" si="14"/>
        <v>0.6740395809080326</v>
      </c>
      <c r="Q37" s="18">
        <v>68</v>
      </c>
      <c r="R37" s="18">
        <v>87</v>
      </c>
      <c r="S37" s="18">
        <f t="shared" si="15"/>
        <v>155</v>
      </c>
      <c r="T37" s="19">
        <f t="shared" si="3"/>
        <v>0.081437125748503</v>
      </c>
      <c r="U37" s="19">
        <f t="shared" si="4"/>
        <v>0.0985277463193658</v>
      </c>
      <c r="V37" s="53">
        <f t="shared" si="5"/>
        <v>0.09022118742724097</v>
      </c>
      <c r="W37" s="32">
        <v>20</v>
      </c>
      <c r="X37" s="32">
        <v>37</v>
      </c>
      <c r="Y37" s="32">
        <f t="shared" si="16"/>
        <v>57</v>
      </c>
      <c r="Z37" s="35">
        <f t="shared" si="18"/>
        <v>0.023952095808383235</v>
      </c>
      <c r="AA37" s="35">
        <f t="shared" si="19"/>
        <v>0.04190260475651189</v>
      </c>
      <c r="AB37" s="35">
        <f t="shared" si="20"/>
        <v>0.03317811408614668</v>
      </c>
    </row>
    <row r="38" spans="1:28" s="5" customFormat="1" ht="28.5" customHeight="1">
      <c r="A38" s="70" t="s">
        <v>119</v>
      </c>
      <c r="B38" s="76">
        <f>B32+B33+B34+B35+B36+B37</f>
        <v>3740</v>
      </c>
      <c r="C38" s="76">
        <f>C32+C33+C34+C35+C36+C37</f>
        <v>3747</v>
      </c>
      <c r="D38" s="75">
        <f>B38+C38</f>
        <v>7487</v>
      </c>
      <c r="E38" s="75">
        <f>E32+E33+E34+E35+E36+E37</f>
        <v>579</v>
      </c>
      <c r="F38" s="75">
        <f>F32+F33+F34+F35+F36+F37</f>
        <v>542</v>
      </c>
      <c r="G38" s="75">
        <f t="shared" si="10"/>
        <v>1121</v>
      </c>
      <c r="H38" s="73">
        <f t="shared" si="24"/>
        <v>0.15481283422459893</v>
      </c>
      <c r="I38" s="73">
        <f t="shared" si="1"/>
        <v>0.14464905257539365</v>
      </c>
      <c r="J38" s="73">
        <f t="shared" si="25"/>
        <v>0.14972619206624815</v>
      </c>
      <c r="K38" s="75">
        <f>K32+K33+K34+K35+K36+K37</f>
        <v>2537</v>
      </c>
      <c r="L38" s="75">
        <f>L32+L33+L34+L35+L36+L37</f>
        <v>2453</v>
      </c>
      <c r="M38" s="75">
        <f t="shared" si="11"/>
        <v>4990</v>
      </c>
      <c r="N38" s="73">
        <f t="shared" si="26"/>
        <v>0.6783422459893048</v>
      </c>
      <c r="O38" s="73">
        <f t="shared" si="13"/>
        <v>0.6546570589805177</v>
      </c>
      <c r="P38" s="73">
        <f t="shared" si="14"/>
        <v>0.6664885802056899</v>
      </c>
      <c r="Q38" s="75">
        <f>Q32+Q33+Q34+Q35+Q36+Q37</f>
        <v>624</v>
      </c>
      <c r="R38" s="75">
        <f>R32+R33+R34+R35+R36+R37</f>
        <v>752</v>
      </c>
      <c r="S38" s="75">
        <f t="shared" si="15"/>
        <v>1376</v>
      </c>
      <c r="T38" s="73">
        <f t="shared" si="3"/>
        <v>0.16684491978609625</v>
      </c>
      <c r="U38" s="73">
        <f t="shared" si="4"/>
        <v>0.20069388844408861</v>
      </c>
      <c r="V38" s="74">
        <f t="shared" si="5"/>
        <v>0.18378522772806197</v>
      </c>
      <c r="W38" s="70">
        <f>W32+W33+W34+W35+W36+W37</f>
        <v>254</v>
      </c>
      <c r="X38" s="70">
        <f>X32+X33+X34+X35+X36+X37</f>
        <v>365</v>
      </c>
      <c r="Y38" s="70">
        <f t="shared" si="16"/>
        <v>619</v>
      </c>
      <c r="Z38" s="73">
        <f t="shared" si="18"/>
        <v>0.0679144385026738</v>
      </c>
      <c r="AA38" s="73">
        <f t="shared" si="19"/>
        <v>0.0974112623432079</v>
      </c>
      <c r="AB38" s="73">
        <f t="shared" si="20"/>
        <v>0.08267663950848136</v>
      </c>
    </row>
    <row r="39" spans="1:28" s="5" customFormat="1" ht="28.5" customHeight="1">
      <c r="A39" s="45" t="s">
        <v>33</v>
      </c>
      <c r="B39" s="25">
        <f t="shared" si="23"/>
        <v>29</v>
      </c>
      <c r="C39" s="25">
        <f t="shared" si="23"/>
        <v>26</v>
      </c>
      <c r="D39" s="26">
        <f t="shared" si="9"/>
        <v>55</v>
      </c>
      <c r="E39" s="26">
        <v>8</v>
      </c>
      <c r="F39" s="26">
        <v>2</v>
      </c>
      <c r="G39" s="26">
        <f t="shared" si="10"/>
        <v>10</v>
      </c>
      <c r="H39" s="46">
        <f t="shared" si="17"/>
        <v>0.27586206896551724</v>
      </c>
      <c r="I39" s="46">
        <f t="shared" si="1"/>
        <v>0.07692307692307693</v>
      </c>
      <c r="J39" s="46">
        <f t="shared" si="2"/>
        <v>0.18181818181818182</v>
      </c>
      <c r="K39" s="26">
        <v>15</v>
      </c>
      <c r="L39" s="26">
        <v>15</v>
      </c>
      <c r="M39" s="26">
        <f t="shared" si="11"/>
        <v>30</v>
      </c>
      <c r="N39" s="46">
        <f t="shared" si="12"/>
        <v>0.5172413793103449</v>
      </c>
      <c r="O39" s="46">
        <f t="shared" si="13"/>
        <v>0.5769230769230769</v>
      </c>
      <c r="P39" s="46">
        <f t="shared" si="14"/>
        <v>0.5454545454545454</v>
      </c>
      <c r="Q39" s="26">
        <v>6</v>
      </c>
      <c r="R39" s="26">
        <v>9</v>
      </c>
      <c r="S39" s="26">
        <f t="shared" si="15"/>
        <v>15</v>
      </c>
      <c r="T39" s="46">
        <f t="shared" si="3"/>
        <v>0.20689655172413793</v>
      </c>
      <c r="U39" s="46">
        <f t="shared" si="4"/>
        <v>0.34615384615384615</v>
      </c>
      <c r="V39" s="59">
        <f t="shared" si="5"/>
        <v>0.2727272727272727</v>
      </c>
      <c r="W39" s="37">
        <v>1</v>
      </c>
      <c r="X39" s="37">
        <v>3</v>
      </c>
      <c r="Y39" s="37">
        <f t="shared" si="16"/>
        <v>4</v>
      </c>
      <c r="Z39" s="40">
        <f t="shared" si="18"/>
        <v>0.034482758620689655</v>
      </c>
      <c r="AA39" s="40">
        <f t="shared" si="19"/>
        <v>0.11538461538461539</v>
      </c>
      <c r="AB39" s="40">
        <f t="shared" si="20"/>
        <v>0.07272727272727272</v>
      </c>
    </row>
    <row r="40" spans="1:28" s="5" customFormat="1" ht="28.5" customHeight="1">
      <c r="A40" s="12" t="s">
        <v>34</v>
      </c>
      <c r="B40" s="13">
        <f t="shared" si="23"/>
        <v>805</v>
      </c>
      <c r="C40" s="13">
        <f t="shared" si="23"/>
        <v>807</v>
      </c>
      <c r="D40" s="14">
        <f t="shared" si="9"/>
        <v>1612</v>
      </c>
      <c r="E40" s="14">
        <v>98</v>
      </c>
      <c r="F40" s="14">
        <v>98</v>
      </c>
      <c r="G40" s="14">
        <f t="shared" si="10"/>
        <v>196</v>
      </c>
      <c r="H40" s="15">
        <f t="shared" si="17"/>
        <v>0.12173913043478261</v>
      </c>
      <c r="I40" s="15">
        <f t="shared" si="1"/>
        <v>0.12143742255266418</v>
      </c>
      <c r="J40" s="15">
        <f t="shared" si="2"/>
        <v>0.12158808933002481</v>
      </c>
      <c r="K40" s="14">
        <v>534</v>
      </c>
      <c r="L40" s="14">
        <v>480</v>
      </c>
      <c r="M40" s="14">
        <f t="shared" si="11"/>
        <v>1014</v>
      </c>
      <c r="N40" s="15">
        <f t="shared" si="12"/>
        <v>0.6633540372670808</v>
      </c>
      <c r="O40" s="15">
        <f t="shared" si="13"/>
        <v>0.5947955390334573</v>
      </c>
      <c r="P40" s="15">
        <f t="shared" si="14"/>
        <v>0.6290322580645161</v>
      </c>
      <c r="Q40" s="14">
        <v>173</v>
      </c>
      <c r="R40" s="14">
        <v>229</v>
      </c>
      <c r="S40" s="14">
        <f t="shared" si="15"/>
        <v>402</v>
      </c>
      <c r="T40" s="15">
        <f t="shared" si="3"/>
        <v>0.21490683229813665</v>
      </c>
      <c r="U40" s="15">
        <f t="shared" si="4"/>
        <v>0.28376703841387857</v>
      </c>
      <c r="V40" s="52">
        <f t="shared" si="5"/>
        <v>0.24937965260545905</v>
      </c>
      <c r="W40" s="12">
        <v>73</v>
      </c>
      <c r="X40" s="12">
        <v>115</v>
      </c>
      <c r="Y40" s="12">
        <f t="shared" si="16"/>
        <v>188</v>
      </c>
      <c r="Z40" s="15">
        <f t="shared" si="18"/>
        <v>0.0906832298136646</v>
      </c>
      <c r="AA40" s="15">
        <f t="shared" si="19"/>
        <v>0.14250309789343246</v>
      </c>
      <c r="AB40" s="15">
        <f t="shared" si="20"/>
        <v>0.11662531017369727</v>
      </c>
    </row>
    <row r="41" spans="1:28" s="5" customFormat="1" ht="28.5" customHeight="1">
      <c r="A41" s="12" t="s">
        <v>35</v>
      </c>
      <c r="B41" s="13">
        <f t="shared" si="23"/>
        <v>0</v>
      </c>
      <c r="C41" s="13">
        <f t="shared" si="23"/>
        <v>0</v>
      </c>
      <c r="D41" s="14">
        <f t="shared" si="9"/>
        <v>0</v>
      </c>
      <c r="E41" s="14">
        <v>0</v>
      </c>
      <c r="F41" s="14">
        <v>0</v>
      </c>
      <c r="G41" s="14">
        <f t="shared" si="10"/>
        <v>0</v>
      </c>
      <c r="H41" s="36" t="s">
        <v>127</v>
      </c>
      <c r="I41" s="36" t="s">
        <v>127</v>
      </c>
      <c r="J41" s="36" t="s">
        <v>127</v>
      </c>
      <c r="K41" s="14">
        <v>0</v>
      </c>
      <c r="L41" s="14">
        <v>0</v>
      </c>
      <c r="M41" s="14">
        <f t="shared" si="11"/>
        <v>0</v>
      </c>
      <c r="N41" s="36" t="s">
        <v>128</v>
      </c>
      <c r="O41" s="36" t="s">
        <v>128</v>
      </c>
      <c r="P41" s="36" t="s">
        <v>128</v>
      </c>
      <c r="Q41" s="14">
        <v>0</v>
      </c>
      <c r="R41" s="14">
        <v>0</v>
      </c>
      <c r="S41" s="14">
        <f t="shared" si="15"/>
        <v>0</v>
      </c>
      <c r="T41" s="36" t="s">
        <v>128</v>
      </c>
      <c r="U41" s="36" t="s">
        <v>128</v>
      </c>
      <c r="V41" s="52" t="s">
        <v>128</v>
      </c>
      <c r="W41" s="12">
        <v>0</v>
      </c>
      <c r="X41" s="12">
        <v>0</v>
      </c>
      <c r="Y41" s="12">
        <f t="shared" si="16"/>
        <v>0</v>
      </c>
      <c r="Z41" s="15" t="s">
        <v>128</v>
      </c>
      <c r="AA41" s="15" t="s">
        <v>128</v>
      </c>
      <c r="AB41" s="15" t="s">
        <v>128</v>
      </c>
    </row>
    <row r="42" spans="1:28" s="5" customFormat="1" ht="28.5" customHeight="1">
      <c r="A42" s="12" t="s">
        <v>36</v>
      </c>
      <c r="B42" s="13">
        <f t="shared" si="23"/>
        <v>577</v>
      </c>
      <c r="C42" s="13">
        <f t="shared" si="23"/>
        <v>557</v>
      </c>
      <c r="D42" s="14">
        <f t="shared" si="9"/>
        <v>1134</v>
      </c>
      <c r="E42" s="14">
        <v>82</v>
      </c>
      <c r="F42" s="14">
        <v>65</v>
      </c>
      <c r="G42" s="14">
        <f t="shared" si="10"/>
        <v>147</v>
      </c>
      <c r="H42" s="15">
        <f aca="true" t="shared" si="27" ref="H42:H75">E42/B42</f>
        <v>0.14211438474870017</v>
      </c>
      <c r="I42" s="15">
        <f aca="true" t="shared" si="28" ref="I42:I73">F42/C42</f>
        <v>0.11669658886894076</v>
      </c>
      <c r="J42" s="15">
        <f aca="true" t="shared" si="29" ref="J42:J73">G42/D42</f>
        <v>0.12962962962962962</v>
      </c>
      <c r="K42" s="14">
        <v>330</v>
      </c>
      <c r="L42" s="14">
        <v>299</v>
      </c>
      <c r="M42" s="14">
        <f t="shared" si="11"/>
        <v>629</v>
      </c>
      <c r="N42" s="15">
        <f aca="true" t="shared" si="30" ref="N42:N73">K42/B42</f>
        <v>0.5719237435008665</v>
      </c>
      <c r="O42" s="15">
        <f aca="true" t="shared" si="31" ref="O42:O73">L42/C42</f>
        <v>0.5368043087971275</v>
      </c>
      <c r="P42" s="15">
        <f aca="true" t="shared" si="32" ref="P42:P73">M42/D42</f>
        <v>0.5546737213403881</v>
      </c>
      <c r="Q42" s="14">
        <v>165</v>
      </c>
      <c r="R42" s="14">
        <v>193</v>
      </c>
      <c r="S42" s="14">
        <f t="shared" si="15"/>
        <v>358</v>
      </c>
      <c r="T42" s="15">
        <f aca="true" t="shared" si="33" ref="T42:T73">Q42/B42</f>
        <v>0.28596187175043325</v>
      </c>
      <c r="U42" s="15">
        <f aca="true" t="shared" si="34" ref="U42:U73">R42/C42</f>
        <v>0.3464991023339318</v>
      </c>
      <c r="V42" s="52">
        <f aca="true" t="shared" si="35" ref="V42:V73">S42/D42</f>
        <v>0.31569664902998235</v>
      </c>
      <c r="W42" s="12">
        <v>50</v>
      </c>
      <c r="X42" s="12">
        <v>67</v>
      </c>
      <c r="Y42" s="12">
        <f t="shared" si="16"/>
        <v>117</v>
      </c>
      <c r="Z42" s="15">
        <f t="shared" si="18"/>
        <v>0.08665511265164645</v>
      </c>
      <c r="AA42" s="15">
        <f t="shared" si="19"/>
        <v>0.12028725314183124</v>
      </c>
      <c r="AB42" s="15">
        <f t="shared" si="20"/>
        <v>0.10317460317460317</v>
      </c>
    </row>
    <row r="43" spans="1:28" s="5" customFormat="1" ht="28.5" customHeight="1">
      <c r="A43" s="32" t="s">
        <v>37</v>
      </c>
      <c r="B43" s="33">
        <f t="shared" si="23"/>
        <v>27</v>
      </c>
      <c r="C43" s="33">
        <f t="shared" si="23"/>
        <v>15</v>
      </c>
      <c r="D43" s="34">
        <f t="shared" si="9"/>
        <v>42</v>
      </c>
      <c r="E43" s="34">
        <v>3</v>
      </c>
      <c r="F43" s="34">
        <v>1</v>
      </c>
      <c r="G43" s="34">
        <f t="shared" si="10"/>
        <v>4</v>
      </c>
      <c r="H43" s="35">
        <f t="shared" si="27"/>
        <v>0.1111111111111111</v>
      </c>
      <c r="I43" s="35">
        <f t="shared" si="28"/>
        <v>0.06666666666666667</v>
      </c>
      <c r="J43" s="35">
        <f t="shared" si="29"/>
        <v>0.09523809523809523</v>
      </c>
      <c r="K43" s="34">
        <v>21</v>
      </c>
      <c r="L43" s="34">
        <v>7</v>
      </c>
      <c r="M43" s="34">
        <f t="shared" si="11"/>
        <v>28</v>
      </c>
      <c r="N43" s="35">
        <f t="shared" si="30"/>
        <v>0.7777777777777778</v>
      </c>
      <c r="O43" s="35">
        <f t="shared" si="31"/>
        <v>0.4666666666666667</v>
      </c>
      <c r="P43" s="35">
        <f t="shared" si="32"/>
        <v>0.6666666666666666</v>
      </c>
      <c r="Q43" s="34">
        <v>3</v>
      </c>
      <c r="R43" s="34">
        <v>7</v>
      </c>
      <c r="S43" s="34">
        <f t="shared" si="15"/>
        <v>10</v>
      </c>
      <c r="T43" s="35">
        <f t="shared" si="33"/>
        <v>0.1111111111111111</v>
      </c>
      <c r="U43" s="35">
        <f t="shared" si="34"/>
        <v>0.4666666666666667</v>
      </c>
      <c r="V43" s="57">
        <f t="shared" si="35"/>
        <v>0.23809523809523808</v>
      </c>
      <c r="W43" s="32">
        <v>1</v>
      </c>
      <c r="X43" s="32">
        <v>4</v>
      </c>
      <c r="Y43" s="32">
        <f t="shared" si="16"/>
        <v>5</v>
      </c>
      <c r="Z43" s="35">
        <f t="shared" si="18"/>
        <v>0.037037037037037035</v>
      </c>
      <c r="AA43" s="35">
        <f t="shared" si="19"/>
        <v>0.26666666666666666</v>
      </c>
      <c r="AB43" s="35">
        <f t="shared" si="20"/>
        <v>0.11904761904761904</v>
      </c>
    </row>
    <row r="44" spans="1:28" s="5" customFormat="1" ht="28.5" customHeight="1">
      <c r="A44" s="70" t="s">
        <v>97</v>
      </c>
      <c r="B44" s="75">
        <f>B39+B40+B41+B42+B43</f>
        <v>1438</v>
      </c>
      <c r="C44" s="75">
        <f>C39+C40+C41+C42+C43</f>
        <v>1405</v>
      </c>
      <c r="D44" s="75">
        <f aca="true" t="shared" si="36" ref="D44:D81">B44+C44</f>
        <v>2843</v>
      </c>
      <c r="E44" s="75">
        <f>E39+E40+E41+E42+E43</f>
        <v>191</v>
      </c>
      <c r="F44" s="75">
        <f>F39+F40+F41+F42+F43</f>
        <v>166</v>
      </c>
      <c r="G44" s="75">
        <f t="shared" si="10"/>
        <v>357</v>
      </c>
      <c r="H44" s="73">
        <f t="shared" si="27"/>
        <v>0.13282336578581364</v>
      </c>
      <c r="I44" s="73">
        <f t="shared" si="28"/>
        <v>0.11814946619217082</v>
      </c>
      <c r="J44" s="73">
        <f t="shared" si="29"/>
        <v>0.12557157931762222</v>
      </c>
      <c r="K44" s="75">
        <f>K39+K40+K41+K42+K43</f>
        <v>900</v>
      </c>
      <c r="L44" s="75">
        <f>L39+L40+L41+L42+L43</f>
        <v>801</v>
      </c>
      <c r="M44" s="75">
        <f t="shared" si="11"/>
        <v>1701</v>
      </c>
      <c r="N44" s="73">
        <f t="shared" si="30"/>
        <v>0.6258692628650904</v>
      </c>
      <c r="O44" s="73">
        <f t="shared" si="31"/>
        <v>0.5701067615658363</v>
      </c>
      <c r="P44" s="73">
        <f t="shared" si="32"/>
        <v>0.5983116426310235</v>
      </c>
      <c r="Q44" s="75">
        <f>Q39+Q40+Q41+Q42+Q43</f>
        <v>347</v>
      </c>
      <c r="R44" s="75">
        <f>R39+R40+R41+R42+R43</f>
        <v>438</v>
      </c>
      <c r="S44" s="75">
        <f t="shared" si="15"/>
        <v>785</v>
      </c>
      <c r="T44" s="73">
        <f t="shared" si="33"/>
        <v>0.24130737134909597</v>
      </c>
      <c r="U44" s="73">
        <f t="shared" si="34"/>
        <v>0.3117437722419929</v>
      </c>
      <c r="V44" s="74">
        <f t="shared" si="35"/>
        <v>0.2761167780513542</v>
      </c>
      <c r="W44" s="70">
        <f>W39+W40+W41+W42+W43</f>
        <v>125</v>
      </c>
      <c r="X44" s="70">
        <f>X39+X40+X41+X42+X43</f>
        <v>189</v>
      </c>
      <c r="Y44" s="70">
        <f t="shared" si="16"/>
        <v>314</v>
      </c>
      <c r="Z44" s="73">
        <f t="shared" si="18"/>
        <v>0.08692628650904033</v>
      </c>
      <c r="AA44" s="73">
        <f t="shared" si="19"/>
        <v>0.13451957295373665</v>
      </c>
      <c r="AB44" s="73">
        <f t="shared" si="20"/>
        <v>0.11044671122054169</v>
      </c>
    </row>
    <row r="45" spans="1:28" s="5" customFormat="1" ht="28.5" customHeight="1">
      <c r="A45" s="37" t="s">
        <v>38</v>
      </c>
      <c r="B45" s="38">
        <f aca="true" t="shared" si="37" ref="B45:C50">E45+K45+Q45</f>
        <v>0</v>
      </c>
      <c r="C45" s="38">
        <f t="shared" si="37"/>
        <v>0</v>
      </c>
      <c r="D45" s="39">
        <f t="shared" si="36"/>
        <v>0</v>
      </c>
      <c r="E45" s="39">
        <v>0</v>
      </c>
      <c r="F45" s="39">
        <v>0</v>
      </c>
      <c r="G45" s="39">
        <f t="shared" si="10"/>
        <v>0</v>
      </c>
      <c r="H45" s="40" t="s">
        <v>128</v>
      </c>
      <c r="I45" s="40" t="s">
        <v>128</v>
      </c>
      <c r="J45" s="40" t="s">
        <v>128</v>
      </c>
      <c r="K45" s="39">
        <v>0</v>
      </c>
      <c r="L45" s="39">
        <v>0</v>
      </c>
      <c r="M45" s="39">
        <f t="shared" si="11"/>
        <v>0</v>
      </c>
      <c r="N45" s="40" t="s">
        <v>128</v>
      </c>
      <c r="O45" s="40" t="s">
        <v>128</v>
      </c>
      <c r="P45" s="40" t="s">
        <v>128</v>
      </c>
      <c r="Q45" s="39">
        <v>0</v>
      </c>
      <c r="R45" s="39">
        <v>0</v>
      </c>
      <c r="S45" s="39">
        <f t="shared" si="15"/>
        <v>0</v>
      </c>
      <c r="T45" s="40" t="s">
        <v>128</v>
      </c>
      <c r="U45" s="40" t="s">
        <v>128</v>
      </c>
      <c r="V45" s="60" t="s">
        <v>128</v>
      </c>
      <c r="W45" s="37">
        <v>0</v>
      </c>
      <c r="X45" s="37">
        <v>0</v>
      </c>
      <c r="Y45" s="37">
        <f t="shared" si="16"/>
        <v>0</v>
      </c>
      <c r="Z45" s="40" t="s">
        <v>128</v>
      </c>
      <c r="AA45" s="40" t="s">
        <v>128</v>
      </c>
      <c r="AB45" s="40" t="s">
        <v>128</v>
      </c>
    </row>
    <row r="46" spans="1:28" s="5" customFormat="1" ht="28.5" customHeight="1">
      <c r="A46" s="12" t="s">
        <v>39</v>
      </c>
      <c r="B46" s="13">
        <f t="shared" si="37"/>
        <v>920</v>
      </c>
      <c r="C46" s="13">
        <f t="shared" si="37"/>
        <v>841</v>
      </c>
      <c r="D46" s="14">
        <f t="shared" si="36"/>
        <v>1761</v>
      </c>
      <c r="E46" s="14">
        <v>207</v>
      </c>
      <c r="F46" s="14">
        <v>177</v>
      </c>
      <c r="G46" s="14">
        <f t="shared" si="10"/>
        <v>384</v>
      </c>
      <c r="H46" s="15">
        <f t="shared" si="27"/>
        <v>0.225</v>
      </c>
      <c r="I46" s="15">
        <f t="shared" si="28"/>
        <v>0.21046373365041618</v>
      </c>
      <c r="J46" s="15">
        <f t="shared" si="29"/>
        <v>0.21805792163543442</v>
      </c>
      <c r="K46" s="14">
        <v>623</v>
      </c>
      <c r="L46" s="14">
        <v>573</v>
      </c>
      <c r="M46" s="14">
        <f t="shared" si="11"/>
        <v>1196</v>
      </c>
      <c r="N46" s="15">
        <f t="shared" si="30"/>
        <v>0.6771739130434783</v>
      </c>
      <c r="O46" s="15">
        <f t="shared" si="31"/>
        <v>0.6813317479191439</v>
      </c>
      <c r="P46" s="15">
        <f t="shared" si="32"/>
        <v>0.6791595684270301</v>
      </c>
      <c r="Q46" s="14">
        <v>90</v>
      </c>
      <c r="R46" s="14">
        <v>91</v>
      </c>
      <c r="S46" s="14">
        <f t="shared" si="15"/>
        <v>181</v>
      </c>
      <c r="T46" s="15">
        <f t="shared" si="33"/>
        <v>0.09782608695652174</v>
      </c>
      <c r="U46" s="15">
        <f t="shared" si="34"/>
        <v>0.10820451843043995</v>
      </c>
      <c r="V46" s="52">
        <f t="shared" si="35"/>
        <v>0.10278250993753549</v>
      </c>
      <c r="W46" s="12">
        <v>28</v>
      </c>
      <c r="X46" s="12">
        <v>39</v>
      </c>
      <c r="Y46" s="12">
        <f t="shared" si="16"/>
        <v>67</v>
      </c>
      <c r="Z46" s="15">
        <f t="shared" si="18"/>
        <v>0.030434782608695653</v>
      </c>
      <c r="AA46" s="15">
        <f t="shared" si="19"/>
        <v>0.04637336504161712</v>
      </c>
      <c r="AB46" s="15">
        <f t="shared" si="20"/>
        <v>0.0380465644520159</v>
      </c>
    </row>
    <row r="47" spans="1:28" s="5" customFormat="1" ht="28.5" customHeight="1">
      <c r="A47" s="12" t="s">
        <v>40</v>
      </c>
      <c r="B47" s="13">
        <f t="shared" si="37"/>
        <v>324</v>
      </c>
      <c r="C47" s="13">
        <f t="shared" si="37"/>
        <v>330</v>
      </c>
      <c r="D47" s="14">
        <f t="shared" si="36"/>
        <v>654</v>
      </c>
      <c r="E47" s="14">
        <v>26</v>
      </c>
      <c r="F47" s="14">
        <v>21</v>
      </c>
      <c r="G47" s="14">
        <f t="shared" si="10"/>
        <v>47</v>
      </c>
      <c r="H47" s="15">
        <f t="shared" si="27"/>
        <v>0.08024691358024691</v>
      </c>
      <c r="I47" s="15">
        <f t="shared" si="28"/>
        <v>0.06363636363636363</v>
      </c>
      <c r="J47" s="15">
        <f t="shared" si="29"/>
        <v>0.07186544342507645</v>
      </c>
      <c r="K47" s="14">
        <v>168</v>
      </c>
      <c r="L47" s="14">
        <v>163</v>
      </c>
      <c r="M47" s="14">
        <f t="shared" si="11"/>
        <v>331</v>
      </c>
      <c r="N47" s="15">
        <f t="shared" si="30"/>
        <v>0.5185185185185185</v>
      </c>
      <c r="O47" s="15">
        <f t="shared" si="31"/>
        <v>0.49393939393939396</v>
      </c>
      <c r="P47" s="15">
        <f t="shared" si="32"/>
        <v>0.5061162079510704</v>
      </c>
      <c r="Q47" s="14">
        <v>130</v>
      </c>
      <c r="R47" s="14">
        <v>146</v>
      </c>
      <c r="S47" s="14">
        <f t="shared" si="15"/>
        <v>276</v>
      </c>
      <c r="T47" s="15">
        <f t="shared" si="33"/>
        <v>0.4012345679012346</v>
      </c>
      <c r="U47" s="15">
        <f t="shared" si="34"/>
        <v>0.44242424242424244</v>
      </c>
      <c r="V47" s="52">
        <f t="shared" si="35"/>
        <v>0.42201834862385323</v>
      </c>
      <c r="W47" s="12">
        <v>38</v>
      </c>
      <c r="X47" s="12">
        <v>46</v>
      </c>
      <c r="Y47" s="12">
        <f t="shared" si="16"/>
        <v>84</v>
      </c>
      <c r="Z47" s="15">
        <f t="shared" si="18"/>
        <v>0.11728395061728394</v>
      </c>
      <c r="AA47" s="15">
        <f t="shared" si="19"/>
        <v>0.1393939393939394</v>
      </c>
      <c r="AB47" s="15">
        <f t="shared" si="20"/>
        <v>0.12844036697247707</v>
      </c>
    </row>
    <row r="48" spans="1:28" s="5" customFormat="1" ht="28.5" customHeight="1">
      <c r="A48" s="12" t="s">
        <v>41</v>
      </c>
      <c r="B48" s="13">
        <f t="shared" si="37"/>
        <v>110</v>
      </c>
      <c r="C48" s="13">
        <f t="shared" si="37"/>
        <v>99</v>
      </c>
      <c r="D48" s="14">
        <f t="shared" si="36"/>
        <v>209</v>
      </c>
      <c r="E48" s="14">
        <v>18</v>
      </c>
      <c r="F48" s="14">
        <v>13</v>
      </c>
      <c r="G48" s="14">
        <f t="shared" si="10"/>
        <v>31</v>
      </c>
      <c r="H48" s="15">
        <f t="shared" si="27"/>
        <v>0.16363636363636364</v>
      </c>
      <c r="I48" s="15">
        <f t="shared" si="28"/>
        <v>0.13131313131313133</v>
      </c>
      <c r="J48" s="15">
        <f t="shared" si="29"/>
        <v>0.14832535885167464</v>
      </c>
      <c r="K48" s="14">
        <v>70</v>
      </c>
      <c r="L48" s="14">
        <v>60</v>
      </c>
      <c r="M48" s="14">
        <f t="shared" si="11"/>
        <v>130</v>
      </c>
      <c r="N48" s="15">
        <f t="shared" si="30"/>
        <v>0.6363636363636364</v>
      </c>
      <c r="O48" s="15">
        <f t="shared" si="31"/>
        <v>0.6060606060606061</v>
      </c>
      <c r="P48" s="15">
        <f t="shared" si="32"/>
        <v>0.6220095693779905</v>
      </c>
      <c r="Q48" s="14">
        <v>22</v>
      </c>
      <c r="R48" s="14">
        <v>26</v>
      </c>
      <c r="S48" s="14">
        <f t="shared" si="15"/>
        <v>48</v>
      </c>
      <c r="T48" s="15">
        <f t="shared" si="33"/>
        <v>0.2</v>
      </c>
      <c r="U48" s="15">
        <f t="shared" si="34"/>
        <v>0.26262626262626265</v>
      </c>
      <c r="V48" s="52">
        <f t="shared" si="35"/>
        <v>0.22966507177033493</v>
      </c>
      <c r="W48" s="12">
        <v>11</v>
      </c>
      <c r="X48" s="12">
        <v>18</v>
      </c>
      <c r="Y48" s="12">
        <f t="shared" si="16"/>
        <v>29</v>
      </c>
      <c r="Z48" s="15">
        <f t="shared" si="18"/>
        <v>0.1</v>
      </c>
      <c r="AA48" s="15">
        <f t="shared" si="19"/>
        <v>0.18181818181818182</v>
      </c>
      <c r="AB48" s="15">
        <f t="shared" si="20"/>
        <v>0.13875598086124402</v>
      </c>
    </row>
    <row r="49" spans="1:28" s="5" customFormat="1" ht="28.5" customHeight="1">
      <c r="A49" s="12" t="s">
        <v>42</v>
      </c>
      <c r="B49" s="13">
        <f t="shared" si="37"/>
        <v>178</v>
      </c>
      <c r="C49" s="13">
        <f t="shared" si="37"/>
        <v>181</v>
      </c>
      <c r="D49" s="14">
        <f t="shared" si="36"/>
        <v>359</v>
      </c>
      <c r="E49" s="14">
        <v>28</v>
      </c>
      <c r="F49" s="14">
        <v>33</v>
      </c>
      <c r="G49" s="14">
        <f t="shared" si="10"/>
        <v>61</v>
      </c>
      <c r="H49" s="15">
        <f t="shared" si="27"/>
        <v>0.15730337078651685</v>
      </c>
      <c r="I49" s="15">
        <f t="shared" si="28"/>
        <v>0.18232044198895028</v>
      </c>
      <c r="J49" s="15">
        <f t="shared" si="29"/>
        <v>0.16991643454038996</v>
      </c>
      <c r="K49" s="14">
        <v>110</v>
      </c>
      <c r="L49" s="14">
        <v>100</v>
      </c>
      <c r="M49" s="14">
        <f t="shared" si="11"/>
        <v>210</v>
      </c>
      <c r="N49" s="15">
        <f t="shared" si="30"/>
        <v>0.6179775280898876</v>
      </c>
      <c r="O49" s="15">
        <f t="shared" si="31"/>
        <v>0.5524861878453039</v>
      </c>
      <c r="P49" s="15">
        <f t="shared" si="32"/>
        <v>0.584958217270195</v>
      </c>
      <c r="Q49" s="14">
        <v>40</v>
      </c>
      <c r="R49" s="14">
        <v>48</v>
      </c>
      <c r="S49" s="14">
        <f t="shared" si="15"/>
        <v>88</v>
      </c>
      <c r="T49" s="15">
        <f t="shared" si="33"/>
        <v>0.2247191011235955</v>
      </c>
      <c r="U49" s="15">
        <f t="shared" si="34"/>
        <v>0.26519337016574585</v>
      </c>
      <c r="V49" s="52">
        <f t="shared" si="35"/>
        <v>0.24512534818941503</v>
      </c>
      <c r="W49" s="12">
        <v>19</v>
      </c>
      <c r="X49" s="12">
        <v>26</v>
      </c>
      <c r="Y49" s="12">
        <f t="shared" si="16"/>
        <v>45</v>
      </c>
      <c r="Z49" s="15">
        <f t="shared" si="18"/>
        <v>0.10674157303370786</v>
      </c>
      <c r="AA49" s="15">
        <f t="shared" si="19"/>
        <v>0.143646408839779</v>
      </c>
      <c r="AB49" s="15">
        <f t="shared" si="20"/>
        <v>0.12534818941504178</v>
      </c>
    </row>
    <row r="50" spans="1:28" s="5" customFormat="1" ht="28.5" customHeight="1">
      <c r="A50" s="32" t="s">
        <v>43</v>
      </c>
      <c r="B50" s="33">
        <f t="shared" si="37"/>
        <v>171</v>
      </c>
      <c r="C50" s="33">
        <f t="shared" si="37"/>
        <v>156</v>
      </c>
      <c r="D50" s="34">
        <f t="shared" si="36"/>
        <v>327</v>
      </c>
      <c r="E50" s="34">
        <v>25</v>
      </c>
      <c r="F50" s="34">
        <v>26</v>
      </c>
      <c r="G50" s="34">
        <f t="shared" si="10"/>
        <v>51</v>
      </c>
      <c r="H50" s="35">
        <f t="shared" si="27"/>
        <v>0.14619883040935672</v>
      </c>
      <c r="I50" s="35">
        <f t="shared" si="28"/>
        <v>0.16666666666666666</v>
      </c>
      <c r="J50" s="35">
        <f t="shared" si="29"/>
        <v>0.1559633027522936</v>
      </c>
      <c r="K50" s="34">
        <v>120</v>
      </c>
      <c r="L50" s="34">
        <v>104</v>
      </c>
      <c r="M50" s="34">
        <f t="shared" si="11"/>
        <v>224</v>
      </c>
      <c r="N50" s="35">
        <f t="shared" si="30"/>
        <v>0.7017543859649122</v>
      </c>
      <c r="O50" s="35">
        <f t="shared" si="31"/>
        <v>0.6666666666666666</v>
      </c>
      <c r="P50" s="35">
        <f t="shared" si="32"/>
        <v>0.6850152905198776</v>
      </c>
      <c r="Q50" s="34">
        <v>26</v>
      </c>
      <c r="R50" s="34">
        <v>26</v>
      </c>
      <c r="S50" s="34">
        <f t="shared" si="15"/>
        <v>52</v>
      </c>
      <c r="T50" s="35">
        <f t="shared" si="33"/>
        <v>0.15204678362573099</v>
      </c>
      <c r="U50" s="35">
        <f t="shared" si="34"/>
        <v>0.16666666666666666</v>
      </c>
      <c r="V50" s="57">
        <f t="shared" si="35"/>
        <v>0.15902140672782875</v>
      </c>
      <c r="W50" s="32">
        <v>6</v>
      </c>
      <c r="X50" s="32">
        <v>14</v>
      </c>
      <c r="Y50" s="32">
        <f t="shared" si="16"/>
        <v>20</v>
      </c>
      <c r="Z50" s="35">
        <f t="shared" si="18"/>
        <v>0.03508771929824561</v>
      </c>
      <c r="AA50" s="35">
        <f t="shared" si="19"/>
        <v>0.08974358974358974</v>
      </c>
      <c r="AB50" s="35">
        <f t="shared" si="20"/>
        <v>0.06116207951070336</v>
      </c>
    </row>
    <row r="51" spans="1:28" s="5" customFormat="1" ht="28.5" customHeight="1">
      <c r="A51" s="70" t="s">
        <v>101</v>
      </c>
      <c r="B51" s="75">
        <f>B45+B46+B47+B48+B49+B50</f>
        <v>1703</v>
      </c>
      <c r="C51" s="75">
        <f>C45+C46+C47+C48+C49+C50</f>
        <v>1607</v>
      </c>
      <c r="D51" s="75">
        <f t="shared" si="36"/>
        <v>3310</v>
      </c>
      <c r="E51" s="75">
        <f>E45+E46+E47+E48+E49+E50</f>
        <v>304</v>
      </c>
      <c r="F51" s="75">
        <f>F45+F46+F47+F48+F49+F50</f>
        <v>270</v>
      </c>
      <c r="G51" s="75">
        <f t="shared" si="10"/>
        <v>574</v>
      </c>
      <c r="H51" s="73">
        <f t="shared" si="27"/>
        <v>0.178508514386377</v>
      </c>
      <c r="I51" s="73">
        <f t="shared" si="28"/>
        <v>0.16801493466085873</v>
      </c>
      <c r="J51" s="73">
        <f t="shared" si="29"/>
        <v>0.17341389728096676</v>
      </c>
      <c r="K51" s="75">
        <f>K45+K46+K47+K48+K49+K50</f>
        <v>1091</v>
      </c>
      <c r="L51" s="75">
        <f>L45+L46+L47+L48+L49+L50</f>
        <v>1000</v>
      </c>
      <c r="M51" s="75">
        <f t="shared" si="11"/>
        <v>2091</v>
      </c>
      <c r="N51" s="73">
        <f t="shared" si="30"/>
        <v>0.64063417498532</v>
      </c>
      <c r="O51" s="73">
        <f t="shared" si="31"/>
        <v>0.6222775357809583</v>
      </c>
      <c r="P51" s="73">
        <f t="shared" si="32"/>
        <v>0.6317220543806646</v>
      </c>
      <c r="Q51" s="75">
        <f>Q45+Q46+Q47+Q48+Q49+Q50</f>
        <v>308</v>
      </c>
      <c r="R51" s="75">
        <f>R45+R46+R47+R48+R49+R50</f>
        <v>337</v>
      </c>
      <c r="S51" s="75">
        <f t="shared" si="15"/>
        <v>645</v>
      </c>
      <c r="T51" s="73">
        <f t="shared" si="33"/>
        <v>0.180857310628303</v>
      </c>
      <c r="U51" s="73">
        <f t="shared" si="34"/>
        <v>0.20970752955818295</v>
      </c>
      <c r="V51" s="74">
        <f t="shared" si="35"/>
        <v>0.19486404833836857</v>
      </c>
      <c r="W51" s="70">
        <f>W45+W46+W47+W48+W49+W50</f>
        <v>102</v>
      </c>
      <c r="X51" s="70">
        <f>X45+X46+X47+X48+X49+X50</f>
        <v>143</v>
      </c>
      <c r="Y51" s="70">
        <f t="shared" si="16"/>
        <v>245</v>
      </c>
      <c r="Z51" s="73">
        <f t="shared" si="18"/>
        <v>0.05989430416911333</v>
      </c>
      <c r="AA51" s="73">
        <f t="shared" si="19"/>
        <v>0.08898568761667704</v>
      </c>
      <c r="AB51" s="73">
        <f t="shared" si="20"/>
        <v>0.07401812688821752</v>
      </c>
    </row>
    <row r="52" spans="1:28" s="5" customFormat="1" ht="28.5" customHeight="1">
      <c r="A52" s="24" t="s">
        <v>44</v>
      </c>
      <c r="B52" s="25" t="s">
        <v>129</v>
      </c>
      <c r="C52" s="25" t="s">
        <v>129</v>
      </c>
      <c r="D52" s="26" t="s">
        <v>129</v>
      </c>
      <c r="E52" s="27" t="s">
        <v>129</v>
      </c>
      <c r="F52" s="27" t="s">
        <v>129</v>
      </c>
      <c r="G52" s="26" t="s">
        <v>129</v>
      </c>
      <c r="H52" s="28" t="s">
        <v>129</v>
      </c>
      <c r="I52" s="28" t="s">
        <v>129</v>
      </c>
      <c r="J52" s="28" t="s">
        <v>129</v>
      </c>
      <c r="K52" s="27" t="s">
        <v>129</v>
      </c>
      <c r="L52" s="27" t="s">
        <v>129</v>
      </c>
      <c r="M52" s="26" t="s">
        <v>129</v>
      </c>
      <c r="N52" s="28" t="s">
        <v>129</v>
      </c>
      <c r="O52" s="28" t="s">
        <v>129</v>
      </c>
      <c r="P52" s="28" t="s">
        <v>129</v>
      </c>
      <c r="Q52" s="27" t="s">
        <v>129</v>
      </c>
      <c r="R52" s="27" t="s">
        <v>129</v>
      </c>
      <c r="S52" s="26" t="s">
        <v>129</v>
      </c>
      <c r="T52" s="28" t="s">
        <v>129</v>
      </c>
      <c r="U52" s="28" t="s">
        <v>129</v>
      </c>
      <c r="V52" s="55" t="s">
        <v>129</v>
      </c>
      <c r="W52" s="37" t="s">
        <v>129</v>
      </c>
      <c r="X52" s="37" t="s">
        <v>129</v>
      </c>
      <c r="Y52" s="37" t="s">
        <v>129</v>
      </c>
      <c r="Z52" s="40" t="s">
        <v>129</v>
      </c>
      <c r="AA52" s="40" t="s">
        <v>129</v>
      </c>
      <c r="AB52" s="40" t="s">
        <v>129</v>
      </c>
    </row>
    <row r="53" spans="1:28" s="5" customFormat="1" ht="28.5" customHeight="1">
      <c r="A53" s="12" t="s">
        <v>45</v>
      </c>
      <c r="B53" s="13">
        <f aca="true" t="shared" si="38" ref="B53:C58">E53+K53+Q53</f>
        <v>1008</v>
      </c>
      <c r="C53" s="13">
        <f t="shared" si="38"/>
        <v>953</v>
      </c>
      <c r="D53" s="14">
        <f t="shared" si="36"/>
        <v>1961</v>
      </c>
      <c r="E53" s="14">
        <v>168</v>
      </c>
      <c r="F53" s="14">
        <v>155</v>
      </c>
      <c r="G53" s="14">
        <f t="shared" si="10"/>
        <v>323</v>
      </c>
      <c r="H53" s="15">
        <f t="shared" si="27"/>
        <v>0.16666666666666666</v>
      </c>
      <c r="I53" s="15">
        <f t="shared" si="28"/>
        <v>0.1626442812172088</v>
      </c>
      <c r="J53" s="15">
        <f t="shared" si="29"/>
        <v>0.16471188169301376</v>
      </c>
      <c r="K53" s="14">
        <v>612</v>
      </c>
      <c r="L53" s="14">
        <v>543</v>
      </c>
      <c r="M53" s="14">
        <f t="shared" si="11"/>
        <v>1155</v>
      </c>
      <c r="N53" s="15">
        <f t="shared" si="30"/>
        <v>0.6071428571428571</v>
      </c>
      <c r="O53" s="15">
        <f t="shared" si="31"/>
        <v>0.5697796432318992</v>
      </c>
      <c r="P53" s="15">
        <f t="shared" si="32"/>
        <v>0.588985211626721</v>
      </c>
      <c r="Q53" s="14">
        <v>228</v>
      </c>
      <c r="R53" s="14">
        <v>255</v>
      </c>
      <c r="S53" s="14">
        <f t="shared" si="15"/>
        <v>483</v>
      </c>
      <c r="T53" s="15">
        <f t="shared" si="33"/>
        <v>0.2261904761904762</v>
      </c>
      <c r="U53" s="15">
        <f t="shared" si="34"/>
        <v>0.2675760755508919</v>
      </c>
      <c r="V53" s="52">
        <f t="shared" si="35"/>
        <v>0.24630290668026517</v>
      </c>
      <c r="W53" s="12">
        <v>94</v>
      </c>
      <c r="X53" s="12">
        <v>116</v>
      </c>
      <c r="Y53" s="12">
        <f t="shared" si="16"/>
        <v>210</v>
      </c>
      <c r="Z53" s="15">
        <f t="shared" si="18"/>
        <v>0.09325396825396826</v>
      </c>
      <c r="AA53" s="15">
        <f t="shared" si="19"/>
        <v>0.12172088142707241</v>
      </c>
      <c r="AB53" s="15">
        <f t="shared" si="20"/>
        <v>0.10708822029576746</v>
      </c>
    </row>
    <row r="54" spans="1:28" s="5" customFormat="1" ht="28.5" customHeight="1">
      <c r="A54" s="12" t="s">
        <v>46</v>
      </c>
      <c r="B54" s="13">
        <f t="shared" si="38"/>
        <v>1378</v>
      </c>
      <c r="C54" s="13">
        <f t="shared" si="38"/>
        <v>1271</v>
      </c>
      <c r="D54" s="14">
        <f t="shared" si="36"/>
        <v>2649</v>
      </c>
      <c r="E54" s="14">
        <v>175</v>
      </c>
      <c r="F54" s="14">
        <v>174</v>
      </c>
      <c r="G54" s="14">
        <f t="shared" si="10"/>
        <v>349</v>
      </c>
      <c r="H54" s="15">
        <f t="shared" si="27"/>
        <v>0.1269956458635704</v>
      </c>
      <c r="I54" s="15">
        <f t="shared" si="28"/>
        <v>0.13690007867820614</v>
      </c>
      <c r="J54" s="15">
        <f t="shared" si="29"/>
        <v>0.1317478293695734</v>
      </c>
      <c r="K54" s="14">
        <v>990</v>
      </c>
      <c r="L54" s="14">
        <v>867</v>
      </c>
      <c r="M54" s="14">
        <f t="shared" si="11"/>
        <v>1857</v>
      </c>
      <c r="N54" s="15">
        <f t="shared" si="30"/>
        <v>0.7184325108853411</v>
      </c>
      <c r="O54" s="15">
        <f t="shared" si="31"/>
        <v>0.6821400472069237</v>
      </c>
      <c r="P54" s="15">
        <f t="shared" si="32"/>
        <v>0.7010192525481314</v>
      </c>
      <c r="Q54" s="14">
        <v>213</v>
      </c>
      <c r="R54" s="14">
        <v>230</v>
      </c>
      <c r="S54" s="14">
        <f t="shared" si="15"/>
        <v>443</v>
      </c>
      <c r="T54" s="15">
        <f t="shared" si="33"/>
        <v>0.15457184325108853</v>
      </c>
      <c r="U54" s="15">
        <f t="shared" si="34"/>
        <v>0.1809598741148702</v>
      </c>
      <c r="V54" s="52">
        <f t="shared" si="35"/>
        <v>0.1672329180822952</v>
      </c>
      <c r="W54" s="12">
        <v>78</v>
      </c>
      <c r="X54" s="12">
        <v>99</v>
      </c>
      <c r="Y54" s="12">
        <f t="shared" si="16"/>
        <v>177</v>
      </c>
      <c r="Z54" s="15">
        <f t="shared" si="18"/>
        <v>0.05660377358490566</v>
      </c>
      <c r="AA54" s="15">
        <f t="shared" si="19"/>
        <v>0.07789142407553108</v>
      </c>
      <c r="AB54" s="15">
        <f t="shared" si="20"/>
        <v>0.06681766704416761</v>
      </c>
    </row>
    <row r="55" spans="1:28" s="5" customFormat="1" ht="28.5" customHeight="1">
      <c r="A55" s="12" t="s">
        <v>47</v>
      </c>
      <c r="B55" s="13">
        <f t="shared" si="38"/>
        <v>597</v>
      </c>
      <c r="C55" s="13">
        <f t="shared" si="38"/>
        <v>521</v>
      </c>
      <c r="D55" s="14">
        <f t="shared" si="36"/>
        <v>1118</v>
      </c>
      <c r="E55" s="14">
        <v>52</v>
      </c>
      <c r="F55" s="14">
        <v>52</v>
      </c>
      <c r="G55" s="14">
        <f t="shared" si="10"/>
        <v>104</v>
      </c>
      <c r="H55" s="15">
        <f t="shared" si="27"/>
        <v>0.08710217755443886</v>
      </c>
      <c r="I55" s="15">
        <f t="shared" si="28"/>
        <v>0.09980806142034548</v>
      </c>
      <c r="J55" s="15">
        <f t="shared" si="29"/>
        <v>0.09302325581395349</v>
      </c>
      <c r="K55" s="14">
        <v>399</v>
      </c>
      <c r="L55" s="14">
        <v>314</v>
      </c>
      <c r="M55" s="14">
        <f t="shared" si="11"/>
        <v>713</v>
      </c>
      <c r="N55" s="15">
        <f t="shared" si="30"/>
        <v>0.6683417085427136</v>
      </c>
      <c r="O55" s="15">
        <f t="shared" si="31"/>
        <v>0.6026871401151631</v>
      </c>
      <c r="P55" s="15">
        <f t="shared" si="32"/>
        <v>0.6377459749552773</v>
      </c>
      <c r="Q55" s="14">
        <v>146</v>
      </c>
      <c r="R55" s="14">
        <v>155</v>
      </c>
      <c r="S55" s="14">
        <f t="shared" si="15"/>
        <v>301</v>
      </c>
      <c r="T55" s="15">
        <f t="shared" si="33"/>
        <v>0.24455611390284757</v>
      </c>
      <c r="U55" s="15">
        <f t="shared" si="34"/>
        <v>0.29750479846449135</v>
      </c>
      <c r="V55" s="52">
        <f t="shared" si="35"/>
        <v>0.2692307692307692</v>
      </c>
      <c r="W55" s="12">
        <v>58</v>
      </c>
      <c r="X55" s="12">
        <v>85</v>
      </c>
      <c r="Y55" s="12">
        <f t="shared" si="16"/>
        <v>143</v>
      </c>
      <c r="Z55" s="15">
        <f t="shared" si="18"/>
        <v>0.09715242881072027</v>
      </c>
      <c r="AA55" s="15">
        <f t="shared" si="19"/>
        <v>0.16314779270633398</v>
      </c>
      <c r="AB55" s="15">
        <f t="shared" si="20"/>
        <v>0.12790697674418605</v>
      </c>
    </row>
    <row r="56" spans="1:28" s="5" customFormat="1" ht="28.5" customHeight="1">
      <c r="A56" s="12" t="s">
        <v>48</v>
      </c>
      <c r="B56" s="13">
        <f t="shared" si="38"/>
        <v>1247</v>
      </c>
      <c r="C56" s="13">
        <f t="shared" si="38"/>
        <v>1254</v>
      </c>
      <c r="D56" s="14">
        <f t="shared" si="36"/>
        <v>2501</v>
      </c>
      <c r="E56" s="14">
        <v>217</v>
      </c>
      <c r="F56" s="14">
        <v>197</v>
      </c>
      <c r="G56" s="14">
        <f t="shared" si="10"/>
        <v>414</v>
      </c>
      <c r="H56" s="15">
        <f t="shared" si="27"/>
        <v>0.1740176423416199</v>
      </c>
      <c r="I56" s="15">
        <f t="shared" si="28"/>
        <v>0.15709728867623604</v>
      </c>
      <c r="J56" s="15">
        <f t="shared" si="29"/>
        <v>0.16553378648540584</v>
      </c>
      <c r="K56" s="14">
        <v>752</v>
      </c>
      <c r="L56" s="14">
        <v>696</v>
      </c>
      <c r="M56" s="14">
        <f t="shared" si="11"/>
        <v>1448</v>
      </c>
      <c r="N56" s="15">
        <f t="shared" si="30"/>
        <v>0.603047313552526</v>
      </c>
      <c r="O56" s="15">
        <f t="shared" si="31"/>
        <v>0.5550239234449761</v>
      </c>
      <c r="P56" s="15">
        <f t="shared" si="32"/>
        <v>0.578968412634946</v>
      </c>
      <c r="Q56" s="14">
        <v>278</v>
      </c>
      <c r="R56" s="14">
        <v>361</v>
      </c>
      <c r="S56" s="14">
        <f t="shared" si="15"/>
        <v>639</v>
      </c>
      <c r="T56" s="15">
        <f t="shared" si="33"/>
        <v>0.22293504410585405</v>
      </c>
      <c r="U56" s="15">
        <f t="shared" si="34"/>
        <v>0.2878787878787879</v>
      </c>
      <c r="V56" s="52">
        <f t="shared" si="35"/>
        <v>0.25549780087964813</v>
      </c>
      <c r="W56" s="12">
        <v>141</v>
      </c>
      <c r="X56" s="12">
        <v>200</v>
      </c>
      <c r="Y56" s="12">
        <f t="shared" si="16"/>
        <v>341</v>
      </c>
      <c r="Z56" s="15">
        <f t="shared" si="18"/>
        <v>0.11307137129109864</v>
      </c>
      <c r="AA56" s="15">
        <f t="shared" si="19"/>
        <v>0.1594896331738437</v>
      </c>
      <c r="AB56" s="15">
        <f t="shared" si="20"/>
        <v>0.13634546181527388</v>
      </c>
    </row>
    <row r="57" spans="1:28" s="5" customFormat="1" ht="28.5" customHeight="1">
      <c r="A57" s="12" t="s">
        <v>49</v>
      </c>
      <c r="B57" s="13">
        <f t="shared" si="38"/>
        <v>1268</v>
      </c>
      <c r="C57" s="13">
        <f t="shared" si="38"/>
        <v>1281</v>
      </c>
      <c r="D57" s="14">
        <f t="shared" si="36"/>
        <v>2549</v>
      </c>
      <c r="E57" s="14">
        <v>133</v>
      </c>
      <c r="F57" s="14">
        <v>113</v>
      </c>
      <c r="G57" s="14">
        <f t="shared" si="10"/>
        <v>246</v>
      </c>
      <c r="H57" s="15">
        <f t="shared" si="27"/>
        <v>0.10488958990536278</v>
      </c>
      <c r="I57" s="15">
        <f t="shared" si="28"/>
        <v>0.08821233411397346</v>
      </c>
      <c r="J57" s="15">
        <f t="shared" si="29"/>
        <v>0.09650843468026678</v>
      </c>
      <c r="K57" s="14">
        <v>626</v>
      </c>
      <c r="L57" s="14">
        <v>594</v>
      </c>
      <c r="M57" s="14">
        <f t="shared" si="11"/>
        <v>1220</v>
      </c>
      <c r="N57" s="15">
        <f t="shared" si="30"/>
        <v>0.49369085173501576</v>
      </c>
      <c r="O57" s="15">
        <f t="shared" si="31"/>
        <v>0.4637002341920375</v>
      </c>
      <c r="P57" s="15">
        <f t="shared" si="32"/>
        <v>0.47861906630051</v>
      </c>
      <c r="Q57" s="14">
        <v>509</v>
      </c>
      <c r="R57" s="14">
        <v>574</v>
      </c>
      <c r="S57" s="14">
        <f t="shared" si="15"/>
        <v>1083</v>
      </c>
      <c r="T57" s="15">
        <f t="shared" si="33"/>
        <v>0.40141955835962145</v>
      </c>
      <c r="U57" s="15">
        <f t="shared" si="34"/>
        <v>0.44808743169398907</v>
      </c>
      <c r="V57" s="52">
        <f t="shared" si="35"/>
        <v>0.42487249901922325</v>
      </c>
      <c r="W57" s="12">
        <v>281</v>
      </c>
      <c r="X57" s="12">
        <v>270</v>
      </c>
      <c r="Y57" s="12">
        <f t="shared" si="16"/>
        <v>551</v>
      </c>
      <c r="Z57" s="15">
        <f t="shared" si="18"/>
        <v>0.221608832807571</v>
      </c>
      <c r="AA57" s="15">
        <f t="shared" si="19"/>
        <v>0.2107728337236534</v>
      </c>
      <c r="AB57" s="15">
        <f t="shared" si="20"/>
        <v>0.21616320125539426</v>
      </c>
    </row>
    <row r="58" spans="1:28" s="5" customFormat="1" ht="28.5" customHeight="1">
      <c r="A58" s="16" t="s">
        <v>50</v>
      </c>
      <c r="B58" s="17">
        <f t="shared" si="38"/>
        <v>1078</v>
      </c>
      <c r="C58" s="17">
        <f t="shared" si="38"/>
        <v>1045</v>
      </c>
      <c r="D58" s="18">
        <f t="shared" si="36"/>
        <v>2123</v>
      </c>
      <c r="E58" s="18">
        <v>118</v>
      </c>
      <c r="F58" s="18">
        <v>117</v>
      </c>
      <c r="G58" s="18">
        <f t="shared" si="10"/>
        <v>235</v>
      </c>
      <c r="H58" s="19">
        <f t="shared" si="27"/>
        <v>0.10946196660482375</v>
      </c>
      <c r="I58" s="19">
        <f t="shared" si="28"/>
        <v>0.11196172248803828</v>
      </c>
      <c r="J58" s="19">
        <f t="shared" si="29"/>
        <v>0.11069241639189825</v>
      </c>
      <c r="K58" s="18">
        <v>641</v>
      </c>
      <c r="L58" s="18">
        <v>560</v>
      </c>
      <c r="M58" s="18">
        <f t="shared" si="11"/>
        <v>1201</v>
      </c>
      <c r="N58" s="19">
        <f t="shared" si="30"/>
        <v>0.5946196660482375</v>
      </c>
      <c r="O58" s="19">
        <f t="shared" si="31"/>
        <v>0.5358851674641149</v>
      </c>
      <c r="P58" s="19">
        <f t="shared" si="32"/>
        <v>0.5657089024964672</v>
      </c>
      <c r="Q58" s="18">
        <v>319</v>
      </c>
      <c r="R58" s="18">
        <v>368</v>
      </c>
      <c r="S58" s="18">
        <f t="shared" si="15"/>
        <v>687</v>
      </c>
      <c r="T58" s="19">
        <f t="shared" si="33"/>
        <v>0.29591836734693877</v>
      </c>
      <c r="U58" s="19">
        <f t="shared" si="34"/>
        <v>0.3521531100478469</v>
      </c>
      <c r="V58" s="53">
        <f t="shared" si="35"/>
        <v>0.3235986811116345</v>
      </c>
      <c r="W58" s="32">
        <v>136</v>
      </c>
      <c r="X58" s="32">
        <v>176</v>
      </c>
      <c r="Y58" s="32">
        <f t="shared" si="16"/>
        <v>312</v>
      </c>
      <c r="Z58" s="35">
        <f t="shared" si="18"/>
        <v>0.1261595547309833</v>
      </c>
      <c r="AA58" s="35">
        <f t="shared" si="19"/>
        <v>0.16842105263157894</v>
      </c>
      <c r="AB58" s="35">
        <f t="shared" si="20"/>
        <v>0.14696184644371174</v>
      </c>
    </row>
    <row r="59" spans="1:28" s="5" customFormat="1" ht="28.5" customHeight="1">
      <c r="A59" s="70" t="s">
        <v>102</v>
      </c>
      <c r="B59" s="75">
        <f>B53+B54+B55+B56+B57+B58</f>
        <v>6576</v>
      </c>
      <c r="C59" s="75">
        <f>C53+C54+C55+C56+C57+C58</f>
        <v>6325</v>
      </c>
      <c r="D59" s="75">
        <f>B59+C59</f>
        <v>12901</v>
      </c>
      <c r="E59" s="75">
        <f>E53+E54+E55+E56+E57+E58</f>
        <v>863</v>
      </c>
      <c r="F59" s="75">
        <f>F53+F54+F55+F56+F57+F58</f>
        <v>808</v>
      </c>
      <c r="G59" s="75">
        <f t="shared" si="10"/>
        <v>1671</v>
      </c>
      <c r="H59" s="73">
        <f t="shared" si="27"/>
        <v>0.13123479318734793</v>
      </c>
      <c r="I59" s="73">
        <f t="shared" si="28"/>
        <v>0.12774703557312253</v>
      </c>
      <c r="J59" s="73">
        <f t="shared" si="29"/>
        <v>0.1295248430354236</v>
      </c>
      <c r="K59" s="75">
        <f>K53+K54+K55+K56+K57+K58</f>
        <v>4020</v>
      </c>
      <c r="L59" s="75">
        <f>L53+L54+L55+L56+L57+L58</f>
        <v>3574</v>
      </c>
      <c r="M59" s="75">
        <f t="shared" si="11"/>
        <v>7594</v>
      </c>
      <c r="N59" s="73">
        <f t="shared" si="30"/>
        <v>0.6113138686131386</v>
      </c>
      <c r="O59" s="73">
        <f t="shared" si="31"/>
        <v>0.5650592885375494</v>
      </c>
      <c r="P59" s="73">
        <f t="shared" si="32"/>
        <v>0.588636539803116</v>
      </c>
      <c r="Q59" s="75">
        <f>Q53+Q54+Q55+Q56+Q57+Q58</f>
        <v>1693</v>
      </c>
      <c r="R59" s="75">
        <f>R53+R54+R55+R56+R57+R58</f>
        <v>1943</v>
      </c>
      <c r="S59" s="75">
        <f t="shared" si="15"/>
        <v>3636</v>
      </c>
      <c r="T59" s="73">
        <f t="shared" si="33"/>
        <v>0.2574513381995134</v>
      </c>
      <c r="U59" s="73">
        <f t="shared" si="34"/>
        <v>0.30719367588932806</v>
      </c>
      <c r="V59" s="74">
        <f t="shared" si="35"/>
        <v>0.28183861716146036</v>
      </c>
      <c r="W59" s="70">
        <f>W53+W54+W55+W56+W57+W58</f>
        <v>788</v>
      </c>
      <c r="X59" s="70">
        <f>X53+X54+X55+X56+X57+X58</f>
        <v>946</v>
      </c>
      <c r="Y59" s="70">
        <f t="shared" si="16"/>
        <v>1734</v>
      </c>
      <c r="Z59" s="73">
        <f t="shared" si="18"/>
        <v>0.11982968369829684</v>
      </c>
      <c r="AA59" s="73">
        <f t="shared" si="19"/>
        <v>0.14956521739130435</v>
      </c>
      <c r="AB59" s="73">
        <f t="shared" si="20"/>
        <v>0.13440818541198357</v>
      </c>
    </row>
    <row r="60" spans="1:28" s="5" customFormat="1" ht="28.5" customHeight="1">
      <c r="A60" s="20" t="s">
        <v>51</v>
      </c>
      <c r="B60" s="41">
        <f aca="true" t="shared" si="39" ref="B60:C66">E60+K60+Q60</f>
        <v>3928</v>
      </c>
      <c r="C60" s="41">
        <f t="shared" si="39"/>
        <v>3910</v>
      </c>
      <c r="D60" s="31">
        <f t="shared" si="36"/>
        <v>7838</v>
      </c>
      <c r="E60" s="31">
        <v>644</v>
      </c>
      <c r="F60" s="31">
        <v>616</v>
      </c>
      <c r="G60" s="31">
        <f>E60+F60</f>
        <v>1260</v>
      </c>
      <c r="H60" s="23">
        <f t="shared" si="27"/>
        <v>0.16395112016293278</v>
      </c>
      <c r="I60" s="23">
        <f t="shared" si="28"/>
        <v>0.15754475703324808</v>
      </c>
      <c r="J60" s="23">
        <f t="shared" si="29"/>
        <v>0.16075529471804031</v>
      </c>
      <c r="K60" s="31">
        <v>2529</v>
      </c>
      <c r="L60" s="31">
        <v>2470</v>
      </c>
      <c r="M60" s="31">
        <f t="shared" si="11"/>
        <v>4999</v>
      </c>
      <c r="N60" s="23">
        <f t="shared" si="30"/>
        <v>0.6438391038696538</v>
      </c>
      <c r="O60" s="23">
        <f t="shared" si="31"/>
        <v>0.6317135549872123</v>
      </c>
      <c r="P60" s="23">
        <f t="shared" si="32"/>
        <v>0.6377902526154632</v>
      </c>
      <c r="Q60" s="31">
        <v>755</v>
      </c>
      <c r="R60" s="31">
        <v>824</v>
      </c>
      <c r="S60" s="31">
        <f t="shared" si="15"/>
        <v>1579</v>
      </c>
      <c r="T60" s="23">
        <f t="shared" si="33"/>
        <v>0.19220977596741345</v>
      </c>
      <c r="U60" s="23">
        <f t="shared" si="34"/>
        <v>0.21074168797953965</v>
      </c>
      <c r="V60" s="54">
        <f t="shared" si="35"/>
        <v>0.20145445266649656</v>
      </c>
      <c r="W60" s="20">
        <v>254</v>
      </c>
      <c r="X60" s="20">
        <v>325</v>
      </c>
      <c r="Y60" s="20">
        <f t="shared" si="16"/>
        <v>579</v>
      </c>
      <c r="Z60" s="23">
        <f t="shared" si="18"/>
        <v>0.06466395112016293</v>
      </c>
      <c r="AA60" s="23">
        <f t="shared" si="19"/>
        <v>0.08312020460358056</v>
      </c>
      <c r="AB60" s="23">
        <f t="shared" si="20"/>
        <v>0.07387088542995662</v>
      </c>
    </row>
    <row r="61" spans="1:28" s="5" customFormat="1" ht="28.5" customHeight="1">
      <c r="A61" s="37" t="s">
        <v>52</v>
      </c>
      <c r="B61" s="38">
        <f t="shared" si="39"/>
        <v>1121</v>
      </c>
      <c r="C61" s="38">
        <f t="shared" si="39"/>
        <v>1024</v>
      </c>
      <c r="D61" s="39">
        <f t="shared" si="36"/>
        <v>2145</v>
      </c>
      <c r="E61" s="39">
        <v>130</v>
      </c>
      <c r="F61" s="39">
        <v>105</v>
      </c>
      <c r="G61" s="39">
        <f t="shared" si="10"/>
        <v>235</v>
      </c>
      <c r="H61" s="40">
        <f t="shared" si="27"/>
        <v>0.1159678858162355</v>
      </c>
      <c r="I61" s="40">
        <f t="shared" si="28"/>
        <v>0.1025390625</v>
      </c>
      <c r="J61" s="40">
        <f t="shared" si="29"/>
        <v>0.10955710955710955</v>
      </c>
      <c r="K61" s="39">
        <v>733</v>
      </c>
      <c r="L61" s="39">
        <v>611</v>
      </c>
      <c r="M61" s="39">
        <f t="shared" si="11"/>
        <v>1344</v>
      </c>
      <c r="N61" s="40">
        <f t="shared" si="30"/>
        <v>0.6538804638715433</v>
      </c>
      <c r="O61" s="40">
        <f t="shared" si="31"/>
        <v>0.5966796875</v>
      </c>
      <c r="P61" s="40">
        <f t="shared" si="32"/>
        <v>0.6265734265734266</v>
      </c>
      <c r="Q61" s="39">
        <v>258</v>
      </c>
      <c r="R61" s="39">
        <v>308</v>
      </c>
      <c r="S61" s="39">
        <f t="shared" si="15"/>
        <v>566</v>
      </c>
      <c r="T61" s="40">
        <f t="shared" si="33"/>
        <v>0.23015165031222123</v>
      </c>
      <c r="U61" s="40">
        <f t="shared" si="34"/>
        <v>0.30078125</v>
      </c>
      <c r="V61" s="60">
        <f t="shared" si="35"/>
        <v>0.26386946386946386</v>
      </c>
      <c r="W61" s="37">
        <v>122</v>
      </c>
      <c r="X61" s="37">
        <v>164</v>
      </c>
      <c r="Y61" s="37">
        <f t="shared" si="16"/>
        <v>286</v>
      </c>
      <c r="Z61" s="40">
        <f t="shared" si="18"/>
        <v>0.10883140053523639</v>
      </c>
      <c r="AA61" s="40">
        <f t="shared" si="19"/>
        <v>0.16015625</v>
      </c>
      <c r="AB61" s="40">
        <f t="shared" si="20"/>
        <v>0.13333333333333333</v>
      </c>
    </row>
    <row r="62" spans="1:28" s="5" customFormat="1" ht="28.5" customHeight="1">
      <c r="A62" s="12" t="s">
        <v>53</v>
      </c>
      <c r="B62" s="13">
        <f t="shared" si="39"/>
        <v>1478</v>
      </c>
      <c r="C62" s="13">
        <f t="shared" si="39"/>
        <v>1410</v>
      </c>
      <c r="D62" s="14">
        <f t="shared" si="36"/>
        <v>2888</v>
      </c>
      <c r="E62" s="14">
        <v>140</v>
      </c>
      <c r="F62" s="14">
        <v>128</v>
      </c>
      <c r="G62" s="14">
        <f t="shared" si="10"/>
        <v>268</v>
      </c>
      <c r="H62" s="15">
        <f t="shared" si="27"/>
        <v>0.09472259810554803</v>
      </c>
      <c r="I62" s="15">
        <f t="shared" si="28"/>
        <v>0.09078014184397164</v>
      </c>
      <c r="J62" s="15">
        <f t="shared" si="29"/>
        <v>0.09279778393351801</v>
      </c>
      <c r="K62" s="14">
        <v>1031</v>
      </c>
      <c r="L62" s="14">
        <v>906</v>
      </c>
      <c r="M62" s="14">
        <f t="shared" si="11"/>
        <v>1937</v>
      </c>
      <c r="N62" s="15">
        <f t="shared" si="30"/>
        <v>0.6975642760487145</v>
      </c>
      <c r="O62" s="15">
        <f t="shared" si="31"/>
        <v>0.6425531914893617</v>
      </c>
      <c r="P62" s="15">
        <f t="shared" si="32"/>
        <v>0.6707063711911357</v>
      </c>
      <c r="Q62" s="14">
        <v>307</v>
      </c>
      <c r="R62" s="14">
        <v>376</v>
      </c>
      <c r="S62" s="14">
        <f t="shared" si="15"/>
        <v>683</v>
      </c>
      <c r="T62" s="15">
        <f t="shared" si="33"/>
        <v>0.20771312584573748</v>
      </c>
      <c r="U62" s="15">
        <f t="shared" si="34"/>
        <v>0.26666666666666666</v>
      </c>
      <c r="V62" s="52">
        <f t="shared" si="35"/>
        <v>0.23649584487534625</v>
      </c>
      <c r="W62" s="12">
        <v>135</v>
      </c>
      <c r="X62" s="12">
        <v>209</v>
      </c>
      <c r="Y62" s="12">
        <f t="shared" si="16"/>
        <v>344</v>
      </c>
      <c r="Z62" s="15">
        <f t="shared" si="18"/>
        <v>0.09133964817320704</v>
      </c>
      <c r="AA62" s="15">
        <f t="shared" si="19"/>
        <v>0.14822695035460992</v>
      </c>
      <c r="AB62" s="15">
        <f t="shared" si="20"/>
        <v>0.11911357340720222</v>
      </c>
    </row>
    <row r="63" spans="1:28" s="5" customFormat="1" ht="28.5" customHeight="1">
      <c r="A63" s="12" t="s">
        <v>54</v>
      </c>
      <c r="B63" s="13">
        <f t="shared" si="39"/>
        <v>644</v>
      </c>
      <c r="C63" s="13">
        <f t="shared" si="39"/>
        <v>637</v>
      </c>
      <c r="D63" s="14">
        <f t="shared" si="36"/>
        <v>1281</v>
      </c>
      <c r="E63" s="14">
        <v>67</v>
      </c>
      <c r="F63" s="14">
        <v>55</v>
      </c>
      <c r="G63" s="14">
        <f t="shared" si="10"/>
        <v>122</v>
      </c>
      <c r="H63" s="15">
        <f t="shared" si="27"/>
        <v>0.10403726708074534</v>
      </c>
      <c r="I63" s="15">
        <f t="shared" si="28"/>
        <v>0.08634222919937205</v>
      </c>
      <c r="J63" s="15">
        <f t="shared" si="29"/>
        <v>0.09523809523809523</v>
      </c>
      <c r="K63" s="14">
        <v>445</v>
      </c>
      <c r="L63" s="14">
        <v>392</v>
      </c>
      <c r="M63" s="14">
        <f t="shared" si="11"/>
        <v>837</v>
      </c>
      <c r="N63" s="15">
        <f t="shared" si="30"/>
        <v>0.6909937888198758</v>
      </c>
      <c r="O63" s="15">
        <f t="shared" si="31"/>
        <v>0.6153846153846154</v>
      </c>
      <c r="P63" s="15">
        <f t="shared" si="32"/>
        <v>0.6533957845433255</v>
      </c>
      <c r="Q63" s="14">
        <v>132</v>
      </c>
      <c r="R63" s="14">
        <v>190</v>
      </c>
      <c r="S63" s="14">
        <f t="shared" si="15"/>
        <v>322</v>
      </c>
      <c r="T63" s="15">
        <f t="shared" si="33"/>
        <v>0.20496894409937888</v>
      </c>
      <c r="U63" s="15">
        <f t="shared" si="34"/>
        <v>0.29827315541601257</v>
      </c>
      <c r="V63" s="52">
        <f t="shared" si="35"/>
        <v>0.25136612021857924</v>
      </c>
      <c r="W63" s="12">
        <v>65</v>
      </c>
      <c r="X63" s="12">
        <v>103</v>
      </c>
      <c r="Y63" s="12">
        <f t="shared" si="16"/>
        <v>168</v>
      </c>
      <c r="Z63" s="15">
        <f t="shared" si="18"/>
        <v>0.10093167701863354</v>
      </c>
      <c r="AA63" s="15">
        <f t="shared" si="19"/>
        <v>0.16169544740973313</v>
      </c>
      <c r="AB63" s="15">
        <f t="shared" si="20"/>
        <v>0.13114754098360656</v>
      </c>
    </row>
    <row r="64" spans="1:28" s="5" customFormat="1" ht="28.5" customHeight="1">
      <c r="A64" s="12" t="s">
        <v>55</v>
      </c>
      <c r="B64" s="13">
        <f t="shared" si="39"/>
        <v>1548</v>
      </c>
      <c r="C64" s="13">
        <f t="shared" si="39"/>
        <v>1550</v>
      </c>
      <c r="D64" s="14">
        <f t="shared" si="36"/>
        <v>3098</v>
      </c>
      <c r="E64" s="14">
        <v>183</v>
      </c>
      <c r="F64" s="14">
        <v>181</v>
      </c>
      <c r="G64" s="14">
        <f t="shared" si="10"/>
        <v>364</v>
      </c>
      <c r="H64" s="15">
        <f t="shared" si="27"/>
        <v>0.1182170542635659</v>
      </c>
      <c r="I64" s="15">
        <f t="shared" si="28"/>
        <v>0.1167741935483871</v>
      </c>
      <c r="J64" s="15">
        <f t="shared" si="29"/>
        <v>0.11749515816655907</v>
      </c>
      <c r="K64" s="14">
        <v>1099</v>
      </c>
      <c r="L64" s="14">
        <v>1036</v>
      </c>
      <c r="M64" s="14">
        <f t="shared" si="11"/>
        <v>2135</v>
      </c>
      <c r="N64" s="15">
        <f t="shared" si="30"/>
        <v>0.7099483204134367</v>
      </c>
      <c r="O64" s="15">
        <f t="shared" si="31"/>
        <v>0.6683870967741935</v>
      </c>
      <c r="P64" s="15">
        <f t="shared" si="32"/>
        <v>0.6891542930923176</v>
      </c>
      <c r="Q64" s="14">
        <v>266</v>
      </c>
      <c r="R64" s="14">
        <v>333</v>
      </c>
      <c r="S64" s="14">
        <f t="shared" si="15"/>
        <v>599</v>
      </c>
      <c r="T64" s="15">
        <f t="shared" si="33"/>
        <v>0.17183462532299743</v>
      </c>
      <c r="U64" s="15">
        <f t="shared" si="34"/>
        <v>0.21483870967741936</v>
      </c>
      <c r="V64" s="52">
        <f t="shared" si="35"/>
        <v>0.1933505487411233</v>
      </c>
      <c r="W64" s="12">
        <v>124</v>
      </c>
      <c r="X64" s="12">
        <v>166</v>
      </c>
      <c r="Y64" s="12">
        <f t="shared" si="16"/>
        <v>290</v>
      </c>
      <c r="Z64" s="15">
        <f t="shared" si="18"/>
        <v>0.08010335917312661</v>
      </c>
      <c r="AA64" s="15">
        <f t="shared" si="19"/>
        <v>0.10709677419354839</v>
      </c>
      <c r="AB64" s="15">
        <f t="shared" si="20"/>
        <v>0.09360877985797289</v>
      </c>
    </row>
    <row r="65" spans="1:28" s="5" customFormat="1" ht="28.5" customHeight="1">
      <c r="A65" s="12" t="s">
        <v>56</v>
      </c>
      <c r="B65" s="13">
        <f t="shared" si="39"/>
        <v>1292</v>
      </c>
      <c r="C65" s="13">
        <f t="shared" si="39"/>
        <v>1319</v>
      </c>
      <c r="D65" s="14">
        <f t="shared" si="36"/>
        <v>2611</v>
      </c>
      <c r="E65" s="14">
        <v>141</v>
      </c>
      <c r="F65" s="14">
        <v>147</v>
      </c>
      <c r="G65" s="14">
        <f>E65+F65</f>
        <v>288</v>
      </c>
      <c r="H65" s="15">
        <f t="shared" si="27"/>
        <v>0.10913312693498452</v>
      </c>
      <c r="I65" s="15">
        <f t="shared" si="28"/>
        <v>0.11144806671721001</v>
      </c>
      <c r="J65" s="15">
        <f t="shared" si="29"/>
        <v>0.11030256606664113</v>
      </c>
      <c r="K65" s="14">
        <v>852</v>
      </c>
      <c r="L65" s="14">
        <v>837</v>
      </c>
      <c r="M65" s="14">
        <f t="shared" si="11"/>
        <v>1689</v>
      </c>
      <c r="N65" s="15">
        <f t="shared" si="30"/>
        <v>0.6594427244582043</v>
      </c>
      <c r="O65" s="15">
        <f t="shared" si="31"/>
        <v>0.6345716451857468</v>
      </c>
      <c r="P65" s="15">
        <f t="shared" si="32"/>
        <v>0.6468785905783225</v>
      </c>
      <c r="Q65" s="14">
        <v>299</v>
      </c>
      <c r="R65" s="14">
        <v>335</v>
      </c>
      <c r="S65" s="14">
        <f t="shared" si="15"/>
        <v>634</v>
      </c>
      <c r="T65" s="15">
        <f t="shared" si="33"/>
        <v>0.23142414860681115</v>
      </c>
      <c r="U65" s="15">
        <f t="shared" si="34"/>
        <v>0.2539802880970432</v>
      </c>
      <c r="V65" s="52">
        <f t="shared" si="35"/>
        <v>0.2428188433550364</v>
      </c>
      <c r="W65" s="12">
        <v>127</v>
      </c>
      <c r="X65" s="12">
        <v>170</v>
      </c>
      <c r="Y65" s="12">
        <f t="shared" si="16"/>
        <v>297</v>
      </c>
      <c r="Z65" s="15">
        <f t="shared" si="18"/>
        <v>0.09829721362229102</v>
      </c>
      <c r="AA65" s="15">
        <f t="shared" si="19"/>
        <v>0.1288855193328279</v>
      </c>
      <c r="AB65" s="15">
        <f t="shared" si="20"/>
        <v>0.11374952125622367</v>
      </c>
    </row>
    <row r="66" spans="1:28" s="5" customFormat="1" ht="28.5" customHeight="1">
      <c r="A66" s="16" t="s">
        <v>57</v>
      </c>
      <c r="B66" s="17">
        <f t="shared" si="39"/>
        <v>1322</v>
      </c>
      <c r="C66" s="17">
        <f t="shared" si="39"/>
        <v>1364</v>
      </c>
      <c r="D66" s="18">
        <f t="shared" si="36"/>
        <v>2686</v>
      </c>
      <c r="E66" s="18">
        <v>149</v>
      </c>
      <c r="F66" s="18">
        <v>145</v>
      </c>
      <c r="G66" s="18">
        <f t="shared" si="10"/>
        <v>294</v>
      </c>
      <c r="H66" s="19">
        <f t="shared" si="27"/>
        <v>0.11270801815431165</v>
      </c>
      <c r="I66" s="19">
        <f t="shared" si="28"/>
        <v>0.1063049853372434</v>
      </c>
      <c r="J66" s="19">
        <f t="shared" si="29"/>
        <v>0.10945644080416977</v>
      </c>
      <c r="K66" s="18">
        <v>898</v>
      </c>
      <c r="L66" s="18">
        <v>841</v>
      </c>
      <c r="M66" s="18">
        <f t="shared" si="11"/>
        <v>1739</v>
      </c>
      <c r="N66" s="19">
        <f t="shared" si="30"/>
        <v>0.6792738275340393</v>
      </c>
      <c r="O66" s="19">
        <f t="shared" si="31"/>
        <v>0.6165689149560117</v>
      </c>
      <c r="P66" s="19">
        <f t="shared" si="32"/>
        <v>0.6474311243484736</v>
      </c>
      <c r="Q66" s="18">
        <v>275</v>
      </c>
      <c r="R66" s="18">
        <v>378</v>
      </c>
      <c r="S66" s="18">
        <f t="shared" si="15"/>
        <v>653</v>
      </c>
      <c r="T66" s="19">
        <f t="shared" si="33"/>
        <v>0.20801815431164902</v>
      </c>
      <c r="U66" s="19">
        <f t="shared" si="34"/>
        <v>0.27712609970674484</v>
      </c>
      <c r="V66" s="53">
        <f t="shared" si="35"/>
        <v>0.24311243484735667</v>
      </c>
      <c r="W66" s="32">
        <v>148</v>
      </c>
      <c r="X66" s="32">
        <v>203</v>
      </c>
      <c r="Y66" s="32">
        <f t="shared" si="16"/>
        <v>351</v>
      </c>
      <c r="Z66" s="35">
        <f t="shared" si="18"/>
        <v>0.11195158850226929</v>
      </c>
      <c r="AA66" s="35">
        <f t="shared" si="19"/>
        <v>0.14882697947214077</v>
      </c>
      <c r="AB66" s="35">
        <f t="shared" si="20"/>
        <v>0.13067758749069247</v>
      </c>
    </row>
    <row r="67" spans="1:28" s="5" customFormat="1" ht="28.5" customHeight="1">
      <c r="A67" s="70" t="s">
        <v>104</v>
      </c>
      <c r="B67" s="75">
        <f>B61+B62+B63+B64+B65+B66</f>
        <v>7405</v>
      </c>
      <c r="C67" s="75">
        <f>C61+C62+C63+C64+C65+C66</f>
        <v>7304</v>
      </c>
      <c r="D67" s="72">
        <f t="shared" si="36"/>
        <v>14709</v>
      </c>
      <c r="E67" s="75">
        <f>E61+E62+E63+E64+E65+E66</f>
        <v>810</v>
      </c>
      <c r="F67" s="75">
        <f>F61+F62+F63+F64+F65+F66</f>
        <v>761</v>
      </c>
      <c r="G67" s="72">
        <f t="shared" si="10"/>
        <v>1571</v>
      </c>
      <c r="H67" s="73">
        <f t="shared" si="27"/>
        <v>0.10938555030384875</v>
      </c>
      <c r="I67" s="73">
        <f t="shared" si="28"/>
        <v>0.1041894852135816</v>
      </c>
      <c r="J67" s="73">
        <f t="shared" si="29"/>
        <v>0.10680535726425998</v>
      </c>
      <c r="K67" s="75">
        <f>K61+K62+K63+K64+K65+K66</f>
        <v>5058</v>
      </c>
      <c r="L67" s="75">
        <f>L61+L62+L63+L64+L65+L66</f>
        <v>4623</v>
      </c>
      <c r="M67" s="72">
        <f t="shared" si="11"/>
        <v>9681</v>
      </c>
      <c r="N67" s="73">
        <f t="shared" si="30"/>
        <v>0.6830519918973667</v>
      </c>
      <c r="O67" s="73">
        <f t="shared" si="31"/>
        <v>0.6329408543263965</v>
      </c>
      <c r="P67" s="73">
        <f t="shared" si="32"/>
        <v>0.6581684682847236</v>
      </c>
      <c r="Q67" s="75">
        <f>Q61+Q62+Q63+Q64+Q65+Q66</f>
        <v>1537</v>
      </c>
      <c r="R67" s="75">
        <f>R61+R62+R63+R64+R65+R66</f>
        <v>1920</v>
      </c>
      <c r="S67" s="72">
        <f t="shared" si="15"/>
        <v>3457</v>
      </c>
      <c r="T67" s="73">
        <f t="shared" si="33"/>
        <v>0.2075624577987846</v>
      </c>
      <c r="U67" s="73">
        <f t="shared" si="34"/>
        <v>0.2628696604600219</v>
      </c>
      <c r="V67" s="74">
        <f t="shared" si="35"/>
        <v>0.2350261744510164</v>
      </c>
      <c r="W67" s="70">
        <f>W61+W62+W63+W64+W65+W66</f>
        <v>721</v>
      </c>
      <c r="X67" s="70">
        <f>X61+X62+X63+X64+X65+X66</f>
        <v>1015</v>
      </c>
      <c r="Y67" s="70">
        <f t="shared" si="16"/>
        <v>1736</v>
      </c>
      <c r="Z67" s="73">
        <f t="shared" si="18"/>
        <v>0.09736664415935178</v>
      </c>
      <c r="AA67" s="73">
        <f t="shared" si="19"/>
        <v>0.13896495071193865</v>
      </c>
      <c r="AB67" s="73">
        <f t="shared" si="20"/>
        <v>0.11802297912842477</v>
      </c>
    </row>
    <row r="68" spans="1:28" s="5" customFormat="1" ht="28.5" customHeight="1">
      <c r="A68" s="24" t="s">
        <v>58</v>
      </c>
      <c r="B68" s="25">
        <f>E68+K68+Q68</f>
        <v>171</v>
      </c>
      <c r="C68" s="25">
        <f>F68+L68+R68</f>
        <v>210</v>
      </c>
      <c r="D68" s="26">
        <f t="shared" si="36"/>
        <v>381</v>
      </c>
      <c r="E68" s="27">
        <v>26</v>
      </c>
      <c r="F68" s="27">
        <v>30</v>
      </c>
      <c r="G68" s="26">
        <f t="shared" si="10"/>
        <v>56</v>
      </c>
      <c r="H68" s="28">
        <f t="shared" si="27"/>
        <v>0.15204678362573099</v>
      </c>
      <c r="I68" s="28">
        <f t="shared" si="28"/>
        <v>0.14285714285714285</v>
      </c>
      <c r="J68" s="28">
        <f t="shared" si="29"/>
        <v>0.14698162729658792</v>
      </c>
      <c r="K68" s="27">
        <v>103</v>
      </c>
      <c r="L68" s="27">
        <v>118</v>
      </c>
      <c r="M68" s="26">
        <f t="shared" si="11"/>
        <v>221</v>
      </c>
      <c r="N68" s="28">
        <f t="shared" si="30"/>
        <v>0.6023391812865497</v>
      </c>
      <c r="O68" s="28">
        <f t="shared" si="31"/>
        <v>0.5619047619047619</v>
      </c>
      <c r="P68" s="28">
        <f t="shared" si="32"/>
        <v>0.5800524934383202</v>
      </c>
      <c r="Q68" s="27">
        <v>42</v>
      </c>
      <c r="R68" s="27">
        <v>62</v>
      </c>
      <c r="S68" s="26">
        <f t="shared" si="15"/>
        <v>104</v>
      </c>
      <c r="T68" s="28">
        <f t="shared" si="33"/>
        <v>0.24561403508771928</v>
      </c>
      <c r="U68" s="28">
        <f t="shared" si="34"/>
        <v>0.29523809523809524</v>
      </c>
      <c r="V68" s="55">
        <f t="shared" si="35"/>
        <v>0.27296587926509186</v>
      </c>
      <c r="W68" s="37">
        <v>14</v>
      </c>
      <c r="X68" s="37">
        <v>41</v>
      </c>
      <c r="Y68" s="37">
        <f t="shared" si="16"/>
        <v>55</v>
      </c>
      <c r="Z68" s="40">
        <f t="shared" si="18"/>
        <v>0.08187134502923976</v>
      </c>
      <c r="AA68" s="40">
        <f t="shared" si="19"/>
        <v>0.19523809523809524</v>
      </c>
      <c r="AB68" s="40">
        <f t="shared" si="20"/>
        <v>0.14435695538057744</v>
      </c>
    </row>
    <row r="69" spans="1:28" s="5" customFormat="1" ht="28.5" customHeight="1">
      <c r="A69" s="16" t="s">
        <v>59</v>
      </c>
      <c r="B69" s="17">
        <f>E69+K69+Q69</f>
        <v>578</v>
      </c>
      <c r="C69" s="17">
        <f>F69+L69+R69</f>
        <v>545</v>
      </c>
      <c r="D69" s="18">
        <f t="shared" si="36"/>
        <v>1123</v>
      </c>
      <c r="E69" s="18">
        <v>130</v>
      </c>
      <c r="F69" s="18">
        <v>93</v>
      </c>
      <c r="G69" s="18">
        <f t="shared" si="10"/>
        <v>223</v>
      </c>
      <c r="H69" s="19">
        <f t="shared" si="27"/>
        <v>0.22491349480968859</v>
      </c>
      <c r="I69" s="19">
        <f t="shared" si="28"/>
        <v>0.1706422018348624</v>
      </c>
      <c r="J69" s="19">
        <f t="shared" si="29"/>
        <v>0.19857524487978628</v>
      </c>
      <c r="K69" s="18">
        <v>352</v>
      </c>
      <c r="L69" s="18">
        <v>323</v>
      </c>
      <c r="M69" s="18">
        <f t="shared" si="11"/>
        <v>675</v>
      </c>
      <c r="N69" s="19">
        <f t="shared" si="30"/>
        <v>0.6089965397923875</v>
      </c>
      <c r="O69" s="19">
        <f t="shared" si="31"/>
        <v>0.5926605504587156</v>
      </c>
      <c r="P69" s="19">
        <f t="shared" si="32"/>
        <v>0.6010685663401603</v>
      </c>
      <c r="Q69" s="18">
        <v>96</v>
      </c>
      <c r="R69" s="18">
        <v>129</v>
      </c>
      <c r="S69" s="18">
        <f t="shared" si="15"/>
        <v>225</v>
      </c>
      <c r="T69" s="19">
        <f t="shared" si="33"/>
        <v>0.16608996539792387</v>
      </c>
      <c r="U69" s="19">
        <f t="shared" si="34"/>
        <v>0.23669724770642203</v>
      </c>
      <c r="V69" s="53">
        <f t="shared" si="35"/>
        <v>0.20035618878005343</v>
      </c>
      <c r="W69" s="32">
        <v>37</v>
      </c>
      <c r="X69" s="32">
        <v>55</v>
      </c>
      <c r="Y69" s="32">
        <f t="shared" si="16"/>
        <v>92</v>
      </c>
      <c r="Z69" s="35">
        <f t="shared" si="18"/>
        <v>0.06401384083044982</v>
      </c>
      <c r="AA69" s="35">
        <f t="shared" si="19"/>
        <v>0.10091743119266056</v>
      </c>
      <c r="AB69" s="35">
        <f t="shared" si="20"/>
        <v>0.0819234194122885</v>
      </c>
    </row>
    <row r="70" spans="1:28" s="5" customFormat="1" ht="28.5" customHeight="1">
      <c r="A70" s="70" t="s">
        <v>105</v>
      </c>
      <c r="B70" s="75">
        <f>B68+B69</f>
        <v>749</v>
      </c>
      <c r="C70" s="75">
        <f>C68+C69</f>
        <v>755</v>
      </c>
      <c r="D70" s="75">
        <f>B70+C70</f>
        <v>1504</v>
      </c>
      <c r="E70" s="75">
        <f>E68+E69</f>
        <v>156</v>
      </c>
      <c r="F70" s="75">
        <f>F68+F69</f>
        <v>123</v>
      </c>
      <c r="G70" s="75">
        <f aca="true" t="shared" si="40" ref="G70:G116">E70+F70</f>
        <v>279</v>
      </c>
      <c r="H70" s="73">
        <f t="shared" si="27"/>
        <v>0.2082777036048064</v>
      </c>
      <c r="I70" s="73">
        <f t="shared" si="28"/>
        <v>0.1629139072847682</v>
      </c>
      <c r="J70" s="73">
        <f t="shared" si="29"/>
        <v>0.18550531914893617</v>
      </c>
      <c r="K70" s="75">
        <f>K68+K69</f>
        <v>455</v>
      </c>
      <c r="L70" s="75">
        <f>L68+L69</f>
        <v>441</v>
      </c>
      <c r="M70" s="75">
        <f aca="true" t="shared" si="41" ref="M70:M116">K70+L70</f>
        <v>896</v>
      </c>
      <c r="N70" s="73">
        <f t="shared" si="30"/>
        <v>0.6074766355140186</v>
      </c>
      <c r="O70" s="73">
        <f t="shared" si="31"/>
        <v>0.5841059602649007</v>
      </c>
      <c r="P70" s="73">
        <f t="shared" si="32"/>
        <v>0.5957446808510638</v>
      </c>
      <c r="Q70" s="75">
        <f>Q68+Q69</f>
        <v>138</v>
      </c>
      <c r="R70" s="75">
        <f>R68+R69</f>
        <v>191</v>
      </c>
      <c r="S70" s="75">
        <f aca="true" t="shared" si="42" ref="S70:S115">Q70+R70</f>
        <v>329</v>
      </c>
      <c r="T70" s="73">
        <f t="shared" si="33"/>
        <v>0.1842456608811749</v>
      </c>
      <c r="U70" s="73">
        <f t="shared" si="34"/>
        <v>0.25298013245033113</v>
      </c>
      <c r="V70" s="74">
        <f t="shared" si="35"/>
        <v>0.21875</v>
      </c>
      <c r="W70" s="70">
        <f>W68+W69</f>
        <v>51</v>
      </c>
      <c r="X70" s="70">
        <f>X68+X69</f>
        <v>96</v>
      </c>
      <c r="Y70" s="70">
        <f t="shared" si="16"/>
        <v>147</v>
      </c>
      <c r="Z70" s="73">
        <f t="shared" si="18"/>
        <v>0.06809078771695594</v>
      </c>
      <c r="AA70" s="73">
        <f t="shared" si="19"/>
        <v>0.1271523178807947</v>
      </c>
      <c r="AB70" s="73">
        <f t="shared" si="20"/>
        <v>0.09773936170212766</v>
      </c>
    </row>
    <row r="71" spans="1:28" s="5" customFormat="1" ht="28.5" customHeight="1">
      <c r="A71" s="29" t="s">
        <v>60</v>
      </c>
      <c r="B71" s="21">
        <f aca="true" t="shared" si="43" ref="B71:B89">E71+K71+Q71</f>
        <v>331</v>
      </c>
      <c r="C71" s="21">
        <f aca="true" t="shared" si="44" ref="C71:C89">F71+L71+R71</f>
        <v>306</v>
      </c>
      <c r="D71" s="22">
        <f>B71+C71</f>
        <v>637</v>
      </c>
      <c r="E71" s="22">
        <v>73</v>
      </c>
      <c r="F71" s="22">
        <v>50</v>
      </c>
      <c r="G71" s="22">
        <f t="shared" si="40"/>
        <v>123</v>
      </c>
      <c r="H71" s="30">
        <f t="shared" si="27"/>
        <v>0.22054380664652568</v>
      </c>
      <c r="I71" s="30">
        <f t="shared" si="28"/>
        <v>0.16339869281045752</v>
      </c>
      <c r="J71" s="30">
        <f t="shared" si="29"/>
        <v>0.19309262166405022</v>
      </c>
      <c r="K71" s="22">
        <v>201</v>
      </c>
      <c r="L71" s="22">
        <v>191</v>
      </c>
      <c r="M71" s="22">
        <f t="shared" si="41"/>
        <v>392</v>
      </c>
      <c r="N71" s="30">
        <f t="shared" si="30"/>
        <v>0.6072507552870091</v>
      </c>
      <c r="O71" s="30">
        <f t="shared" si="31"/>
        <v>0.6241830065359477</v>
      </c>
      <c r="P71" s="30">
        <f t="shared" si="32"/>
        <v>0.6153846153846154</v>
      </c>
      <c r="Q71" s="22">
        <v>57</v>
      </c>
      <c r="R71" s="22">
        <v>65</v>
      </c>
      <c r="S71" s="22">
        <f t="shared" si="42"/>
        <v>122</v>
      </c>
      <c r="T71" s="30">
        <f t="shared" si="33"/>
        <v>0.17220543806646527</v>
      </c>
      <c r="U71" s="30">
        <f t="shared" si="34"/>
        <v>0.21241830065359477</v>
      </c>
      <c r="V71" s="56">
        <f t="shared" si="35"/>
        <v>0.19152276295133439</v>
      </c>
      <c r="W71" s="29">
        <v>26</v>
      </c>
      <c r="X71" s="29">
        <v>30</v>
      </c>
      <c r="Y71" s="29">
        <f aca="true" t="shared" si="45" ref="Y71:Y116">W71+X71</f>
        <v>56</v>
      </c>
      <c r="Z71" s="30">
        <f t="shared" si="18"/>
        <v>0.07854984894259819</v>
      </c>
      <c r="AA71" s="30">
        <f t="shared" si="19"/>
        <v>0.09803921568627451</v>
      </c>
      <c r="AB71" s="30">
        <f t="shared" si="20"/>
        <v>0.08791208791208792</v>
      </c>
    </row>
    <row r="72" spans="1:28" s="5" customFormat="1" ht="28.5" customHeight="1">
      <c r="A72" s="20" t="s">
        <v>61</v>
      </c>
      <c r="B72" s="21">
        <f t="shared" si="43"/>
        <v>305</v>
      </c>
      <c r="C72" s="21">
        <f t="shared" si="44"/>
        <v>296</v>
      </c>
      <c r="D72" s="22">
        <f t="shared" si="36"/>
        <v>601</v>
      </c>
      <c r="E72" s="31">
        <v>40</v>
      </c>
      <c r="F72" s="31">
        <v>29</v>
      </c>
      <c r="G72" s="22">
        <f t="shared" si="40"/>
        <v>69</v>
      </c>
      <c r="H72" s="23">
        <f t="shared" si="27"/>
        <v>0.13114754098360656</v>
      </c>
      <c r="I72" s="23">
        <f t="shared" si="28"/>
        <v>0.09797297297297297</v>
      </c>
      <c r="J72" s="23">
        <f t="shared" si="29"/>
        <v>0.11480865224625623</v>
      </c>
      <c r="K72" s="31">
        <v>191</v>
      </c>
      <c r="L72" s="31">
        <v>181</v>
      </c>
      <c r="M72" s="22">
        <f t="shared" si="41"/>
        <v>372</v>
      </c>
      <c r="N72" s="23">
        <f t="shared" si="30"/>
        <v>0.6262295081967213</v>
      </c>
      <c r="O72" s="23">
        <f t="shared" si="31"/>
        <v>0.6114864864864865</v>
      </c>
      <c r="P72" s="23">
        <f t="shared" si="32"/>
        <v>0.6189683860232945</v>
      </c>
      <c r="Q72" s="31">
        <v>74</v>
      </c>
      <c r="R72" s="31">
        <v>86</v>
      </c>
      <c r="S72" s="22">
        <f t="shared" si="42"/>
        <v>160</v>
      </c>
      <c r="T72" s="23">
        <f t="shared" si="33"/>
        <v>0.24262295081967214</v>
      </c>
      <c r="U72" s="23">
        <f t="shared" si="34"/>
        <v>0.2905405405405405</v>
      </c>
      <c r="V72" s="54">
        <f t="shared" si="35"/>
        <v>0.26622296173044924</v>
      </c>
      <c r="W72" s="20">
        <v>40</v>
      </c>
      <c r="X72" s="20">
        <v>48</v>
      </c>
      <c r="Y72" s="20">
        <f t="shared" si="45"/>
        <v>88</v>
      </c>
      <c r="Z72" s="23">
        <f aca="true" t="shared" si="46" ref="Z72:AB116">W72/B72</f>
        <v>0.13114754098360656</v>
      </c>
      <c r="AA72" s="23">
        <f t="shared" si="46"/>
        <v>0.16216216216216217</v>
      </c>
      <c r="AB72" s="23">
        <f t="shared" si="46"/>
        <v>0.1464226289517471</v>
      </c>
    </row>
    <row r="73" spans="1:28" s="5" customFormat="1" ht="28.5" customHeight="1">
      <c r="A73" s="24" t="s">
        <v>110</v>
      </c>
      <c r="B73" s="25">
        <f t="shared" si="43"/>
        <v>886</v>
      </c>
      <c r="C73" s="25">
        <f t="shared" si="44"/>
        <v>824</v>
      </c>
      <c r="D73" s="26">
        <f t="shared" si="36"/>
        <v>1710</v>
      </c>
      <c r="E73" s="27">
        <v>173</v>
      </c>
      <c r="F73" s="27">
        <v>160</v>
      </c>
      <c r="G73" s="26">
        <f t="shared" si="40"/>
        <v>333</v>
      </c>
      <c r="H73" s="28">
        <f t="shared" si="27"/>
        <v>0.19525959367945825</v>
      </c>
      <c r="I73" s="28">
        <f t="shared" si="28"/>
        <v>0.1941747572815534</v>
      </c>
      <c r="J73" s="28">
        <f t="shared" si="29"/>
        <v>0.19473684210526315</v>
      </c>
      <c r="K73" s="27">
        <v>539</v>
      </c>
      <c r="L73" s="27">
        <v>475</v>
      </c>
      <c r="M73" s="26">
        <f t="shared" si="41"/>
        <v>1014</v>
      </c>
      <c r="N73" s="28">
        <f t="shared" si="30"/>
        <v>0.608352144469526</v>
      </c>
      <c r="O73" s="28">
        <f t="shared" si="31"/>
        <v>0.5764563106796117</v>
      </c>
      <c r="P73" s="28">
        <f t="shared" si="32"/>
        <v>0.5929824561403508</v>
      </c>
      <c r="Q73" s="27">
        <v>174</v>
      </c>
      <c r="R73" s="27">
        <v>189</v>
      </c>
      <c r="S73" s="26">
        <f t="shared" si="42"/>
        <v>363</v>
      </c>
      <c r="T73" s="28">
        <f t="shared" si="33"/>
        <v>0.1963882618510158</v>
      </c>
      <c r="U73" s="28">
        <f t="shared" si="34"/>
        <v>0.22936893203883496</v>
      </c>
      <c r="V73" s="55">
        <f t="shared" si="35"/>
        <v>0.21228070175438596</v>
      </c>
      <c r="W73" s="37">
        <v>74</v>
      </c>
      <c r="X73" s="37">
        <v>74</v>
      </c>
      <c r="Y73" s="37">
        <f t="shared" si="45"/>
        <v>148</v>
      </c>
      <c r="Z73" s="40">
        <f t="shared" si="46"/>
        <v>0.0835214446952596</v>
      </c>
      <c r="AA73" s="40">
        <f t="shared" si="46"/>
        <v>0.08980582524271845</v>
      </c>
      <c r="AB73" s="40">
        <f t="shared" si="46"/>
        <v>0.08654970760233918</v>
      </c>
    </row>
    <row r="74" spans="1:28" s="5" customFormat="1" ht="28.5" customHeight="1">
      <c r="A74" s="12" t="s">
        <v>111</v>
      </c>
      <c r="B74" s="13">
        <f t="shared" si="43"/>
        <v>534</v>
      </c>
      <c r="C74" s="13">
        <f t="shared" si="44"/>
        <v>502</v>
      </c>
      <c r="D74" s="14">
        <f t="shared" si="36"/>
        <v>1036</v>
      </c>
      <c r="E74" s="14">
        <v>58</v>
      </c>
      <c r="F74" s="14">
        <v>54</v>
      </c>
      <c r="G74" s="14">
        <f t="shared" si="40"/>
        <v>112</v>
      </c>
      <c r="H74" s="15">
        <f t="shared" si="27"/>
        <v>0.10861423220973783</v>
      </c>
      <c r="I74" s="15">
        <f aca="true" t="shared" si="47" ref="I74:J76">F74/C74</f>
        <v>0.10756972111553785</v>
      </c>
      <c r="J74" s="15">
        <f t="shared" si="47"/>
        <v>0.10810810810810811</v>
      </c>
      <c r="K74" s="14">
        <v>318</v>
      </c>
      <c r="L74" s="14">
        <v>280</v>
      </c>
      <c r="M74" s="14">
        <f t="shared" si="41"/>
        <v>598</v>
      </c>
      <c r="N74" s="15">
        <f aca="true" t="shared" si="48" ref="N74:P76">K74/B74</f>
        <v>0.5955056179775281</v>
      </c>
      <c r="O74" s="15">
        <f t="shared" si="48"/>
        <v>0.5577689243027888</v>
      </c>
      <c r="P74" s="15">
        <f t="shared" si="48"/>
        <v>0.5772200772200772</v>
      </c>
      <c r="Q74" s="14">
        <v>158</v>
      </c>
      <c r="R74" s="14">
        <v>168</v>
      </c>
      <c r="S74" s="14">
        <f t="shared" si="42"/>
        <v>326</v>
      </c>
      <c r="T74" s="15">
        <f aca="true" t="shared" si="49" ref="T74:V76">Q74/B74</f>
        <v>0.2958801498127341</v>
      </c>
      <c r="U74" s="15">
        <f t="shared" si="49"/>
        <v>0.3346613545816733</v>
      </c>
      <c r="V74" s="52">
        <f t="shared" si="49"/>
        <v>0.31467181467181465</v>
      </c>
      <c r="W74" s="12">
        <v>70</v>
      </c>
      <c r="X74" s="12">
        <v>64</v>
      </c>
      <c r="Y74" s="12">
        <f t="shared" si="45"/>
        <v>134</v>
      </c>
      <c r="Z74" s="15">
        <f t="shared" si="46"/>
        <v>0.13108614232209737</v>
      </c>
      <c r="AA74" s="15">
        <f t="shared" si="46"/>
        <v>0.12749003984063745</v>
      </c>
      <c r="AB74" s="15">
        <f t="shared" si="46"/>
        <v>0.12934362934362933</v>
      </c>
    </row>
    <row r="75" spans="1:28" s="5" customFormat="1" ht="28.5" customHeight="1">
      <c r="A75" s="29" t="s">
        <v>112</v>
      </c>
      <c r="B75" s="17">
        <f t="shared" si="43"/>
        <v>149</v>
      </c>
      <c r="C75" s="17">
        <f t="shared" si="44"/>
        <v>137</v>
      </c>
      <c r="D75" s="18">
        <f t="shared" si="36"/>
        <v>286</v>
      </c>
      <c r="E75" s="18">
        <v>14</v>
      </c>
      <c r="F75" s="18">
        <v>24</v>
      </c>
      <c r="G75" s="18">
        <f t="shared" si="40"/>
        <v>38</v>
      </c>
      <c r="H75" s="19">
        <f t="shared" si="27"/>
        <v>0.09395973154362416</v>
      </c>
      <c r="I75" s="19">
        <f t="shared" si="47"/>
        <v>0.17518248175182483</v>
      </c>
      <c r="J75" s="19">
        <f t="shared" si="47"/>
        <v>0.13286713286713286</v>
      </c>
      <c r="K75" s="18">
        <v>94</v>
      </c>
      <c r="L75" s="18">
        <v>69</v>
      </c>
      <c r="M75" s="18">
        <f t="shared" si="41"/>
        <v>163</v>
      </c>
      <c r="N75" s="19">
        <f t="shared" si="48"/>
        <v>0.6308724832214765</v>
      </c>
      <c r="O75" s="19">
        <f t="shared" si="48"/>
        <v>0.5036496350364964</v>
      </c>
      <c r="P75" s="19">
        <f t="shared" si="48"/>
        <v>0.5699300699300699</v>
      </c>
      <c r="Q75" s="18">
        <v>41</v>
      </c>
      <c r="R75" s="18">
        <v>44</v>
      </c>
      <c r="S75" s="18">
        <f t="shared" si="42"/>
        <v>85</v>
      </c>
      <c r="T75" s="19">
        <f t="shared" si="49"/>
        <v>0.2751677852348993</v>
      </c>
      <c r="U75" s="19">
        <f t="shared" si="49"/>
        <v>0.32116788321167883</v>
      </c>
      <c r="V75" s="53">
        <f t="shared" si="49"/>
        <v>0.2972027972027972</v>
      </c>
      <c r="W75" s="32">
        <v>14</v>
      </c>
      <c r="X75" s="32">
        <v>16</v>
      </c>
      <c r="Y75" s="32">
        <f t="shared" si="45"/>
        <v>30</v>
      </c>
      <c r="Z75" s="35">
        <f t="shared" si="46"/>
        <v>0.09395973154362416</v>
      </c>
      <c r="AA75" s="35">
        <f t="shared" si="46"/>
        <v>0.11678832116788321</v>
      </c>
      <c r="AB75" s="35">
        <f t="shared" si="46"/>
        <v>0.1048951048951049</v>
      </c>
    </row>
    <row r="76" spans="1:28" s="5" customFormat="1" ht="28.5" customHeight="1">
      <c r="A76" s="77" t="s">
        <v>113</v>
      </c>
      <c r="B76" s="71">
        <f>B73+B74+B75</f>
        <v>1569</v>
      </c>
      <c r="C76" s="71">
        <f>C73+C74+C75</f>
        <v>1463</v>
      </c>
      <c r="D76" s="72">
        <f>B76+C76</f>
        <v>3032</v>
      </c>
      <c r="E76" s="71">
        <f>E73+E74+E75</f>
        <v>245</v>
      </c>
      <c r="F76" s="71">
        <f>F73+F74+F75</f>
        <v>238</v>
      </c>
      <c r="G76" s="72">
        <f t="shared" si="40"/>
        <v>483</v>
      </c>
      <c r="H76" s="78">
        <f>E76/B76</f>
        <v>0.1561504142766093</v>
      </c>
      <c r="I76" s="78">
        <f t="shared" si="47"/>
        <v>0.16267942583732056</v>
      </c>
      <c r="J76" s="78">
        <f t="shared" si="47"/>
        <v>0.15930079155672824</v>
      </c>
      <c r="K76" s="71">
        <f>K73+K74+K75</f>
        <v>951</v>
      </c>
      <c r="L76" s="71">
        <f>L73+L74+L75</f>
        <v>824</v>
      </c>
      <c r="M76" s="72">
        <f t="shared" si="41"/>
        <v>1775</v>
      </c>
      <c r="N76" s="73">
        <f t="shared" si="48"/>
        <v>0.6061185468451242</v>
      </c>
      <c r="O76" s="73">
        <f t="shared" si="48"/>
        <v>0.5632262474367737</v>
      </c>
      <c r="P76" s="73">
        <f t="shared" si="48"/>
        <v>0.5854221635883905</v>
      </c>
      <c r="Q76" s="71">
        <f>Q73+Q74+Q75</f>
        <v>373</v>
      </c>
      <c r="R76" s="71">
        <f>R73+R74+R75</f>
        <v>401</v>
      </c>
      <c r="S76" s="72">
        <f t="shared" si="42"/>
        <v>774</v>
      </c>
      <c r="T76" s="73">
        <f t="shared" si="49"/>
        <v>0.2377310388782664</v>
      </c>
      <c r="U76" s="73">
        <f t="shared" si="49"/>
        <v>0.27409432672590567</v>
      </c>
      <c r="V76" s="74">
        <f t="shared" si="49"/>
        <v>0.2552770448548813</v>
      </c>
      <c r="W76" s="70">
        <f>W73+W74+W75</f>
        <v>158</v>
      </c>
      <c r="X76" s="70">
        <f>X73+X74+X75</f>
        <v>154</v>
      </c>
      <c r="Y76" s="70">
        <f t="shared" si="45"/>
        <v>312</v>
      </c>
      <c r="Z76" s="73">
        <f t="shared" si="46"/>
        <v>0.10070108349267048</v>
      </c>
      <c r="AA76" s="73">
        <f t="shared" si="46"/>
        <v>0.10526315789473684</v>
      </c>
      <c r="AB76" s="73">
        <f t="shared" si="46"/>
        <v>0.10290237467018469</v>
      </c>
    </row>
    <row r="77" spans="1:28" s="5" customFormat="1" ht="28.5" customHeight="1">
      <c r="A77" s="20" t="s">
        <v>62</v>
      </c>
      <c r="B77" s="21">
        <f t="shared" si="43"/>
        <v>2060</v>
      </c>
      <c r="C77" s="21">
        <f t="shared" si="44"/>
        <v>1924</v>
      </c>
      <c r="D77" s="22">
        <f t="shared" si="36"/>
        <v>3984</v>
      </c>
      <c r="E77" s="31">
        <v>335</v>
      </c>
      <c r="F77" s="31">
        <v>285</v>
      </c>
      <c r="G77" s="22">
        <f t="shared" si="40"/>
        <v>620</v>
      </c>
      <c r="H77" s="23">
        <f aca="true" t="shared" si="50" ref="H77:H105">E77/B77</f>
        <v>0.16262135922330098</v>
      </c>
      <c r="I77" s="23">
        <f aca="true" t="shared" si="51" ref="I77:I105">F77/C77</f>
        <v>0.14812889812889812</v>
      </c>
      <c r="J77" s="23">
        <f aca="true" t="shared" si="52" ref="J77:J105">G77/D77</f>
        <v>0.15562248995983935</v>
      </c>
      <c r="K77" s="31">
        <v>1322</v>
      </c>
      <c r="L77" s="31">
        <v>1160</v>
      </c>
      <c r="M77" s="22">
        <f t="shared" si="41"/>
        <v>2482</v>
      </c>
      <c r="N77" s="23">
        <f aca="true" t="shared" si="53" ref="N77:N105">K77/B77</f>
        <v>0.641747572815534</v>
      </c>
      <c r="O77" s="23">
        <f aca="true" t="shared" si="54" ref="O77:O105">L77/C77</f>
        <v>0.6029106029106029</v>
      </c>
      <c r="P77" s="23">
        <f>M77/D77</f>
        <v>0.6229919678714859</v>
      </c>
      <c r="Q77" s="31">
        <v>403</v>
      </c>
      <c r="R77" s="31">
        <v>479</v>
      </c>
      <c r="S77" s="22">
        <f t="shared" si="42"/>
        <v>882</v>
      </c>
      <c r="T77" s="23">
        <f aca="true" t="shared" si="55" ref="T77:T105">Q77/B77</f>
        <v>0.19563106796116506</v>
      </c>
      <c r="U77" s="23">
        <f aca="true" t="shared" si="56" ref="U77:U105">R77/C77</f>
        <v>0.24896049896049896</v>
      </c>
      <c r="V77" s="54">
        <f aca="true" t="shared" si="57" ref="V77:V105">S77/D77</f>
        <v>0.2213855421686747</v>
      </c>
      <c r="W77" s="20">
        <v>147</v>
      </c>
      <c r="X77" s="20">
        <v>213</v>
      </c>
      <c r="Y77" s="20">
        <f t="shared" si="45"/>
        <v>360</v>
      </c>
      <c r="Z77" s="23">
        <f t="shared" si="46"/>
        <v>0.07135922330097087</v>
      </c>
      <c r="AA77" s="23">
        <f t="shared" si="46"/>
        <v>0.11070686070686071</v>
      </c>
      <c r="AB77" s="23">
        <f t="shared" si="46"/>
        <v>0.09036144578313253</v>
      </c>
    </row>
    <row r="78" spans="1:28" s="5" customFormat="1" ht="28.5" customHeight="1">
      <c r="A78" s="24" t="s">
        <v>94</v>
      </c>
      <c r="B78" s="25">
        <f aca="true" t="shared" si="58" ref="B78:C80">E78+K78+Q78</f>
        <v>346</v>
      </c>
      <c r="C78" s="25">
        <f t="shared" si="58"/>
        <v>350</v>
      </c>
      <c r="D78" s="26">
        <f>B78+C78</f>
        <v>696</v>
      </c>
      <c r="E78" s="27">
        <v>63</v>
      </c>
      <c r="F78" s="27">
        <v>74</v>
      </c>
      <c r="G78" s="26">
        <f t="shared" si="40"/>
        <v>137</v>
      </c>
      <c r="H78" s="28">
        <f aca="true" t="shared" si="59" ref="H78:J80">E78/B78</f>
        <v>0.18208092485549132</v>
      </c>
      <c r="I78" s="28">
        <f t="shared" si="59"/>
        <v>0.21142857142857144</v>
      </c>
      <c r="J78" s="28">
        <f t="shared" si="59"/>
        <v>0.1968390804597701</v>
      </c>
      <c r="K78" s="27">
        <v>217</v>
      </c>
      <c r="L78" s="27">
        <v>209</v>
      </c>
      <c r="M78" s="26">
        <f t="shared" si="41"/>
        <v>426</v>
      </c>
      <c r="N78" s="28">
        <f aca="true" t="shared" si="60" ref="N78:O80">K78/B78</f>
        <v>0.6271676300578035</v>
      </c>
      <c r="O78" s="28">
        <f t="shared" si="60"/>
        <v>0.5971428571428572</v>
      </c>
      <c r="P78" s="28">
        <f>M78/D78</f>
        <v>0.6120689655172413</v>
      </c>
      <c r="Q78" s="27">
        <v>66</v>
      </c>
      <c r="R78" s="27">
        <v>67</v>
      </c>
      <c r="S78" s="26">
        <f t="shared" si="42"/>
        <v>133</v>
      </c>
      <c r="T78" s="28">
        <f aca="true" t="shared" si="61" ref="T78:V80">Q78/B78</f>
        <v>0.1907514450867052</v>
      </c>
      <c r="U78" s="28">
        <f t="shared" si="61"/>
        <v>0.19142857142857142</v>
      </c>
      <c r="V78" s="55">
        <f t="shared" si="61"/>
        <v>0.1910919540229885</v>
      </c>
      <c r="W78" s="37">
        <v>26</v>
      </c>
      <c r="X78" s="37">
        <v>36</v>
      </c>
      <c r="Y78" s="37">
        <f t="shared" si="45"/>
        <v>62</v>
      </c>
      <c r="Z78" s="40">
        <f t="shared" si="46"/>
        <v>0.07514450867052024</v>
      </c>
      <c r="AA78" s="40">
        <f t="shared" si="46"/>
        <v>0.10285714285714286</v>
      </c>
      <c r="AB78" s="40">
        <f t="shared" si="46"/>
        <v>0.08908045977011494</v>
      </c>
    </row>
    <row r="79" spans="1:28" s="5" customFormat="1" ht="28.5" customHeight="1">
      <c r="A79" s="12" t="s">
        <v>95</v>
      </c>
      <c r="B79" s="13">
        <f t="shared" si="58"/>
        <v>490</v>
      </c>
      <c r="C79" s="13">
        <f t="shared" si="58"/>
        <v>487</v>
      </c>
      <c r="D79" s="14">
        <f>B79+C79</f>
        <v>977</v>
      </c>
      <c r="E79" s="14">
        <v>85</v>
      </c>
      <c r="F79" s="14">
        <v>82</v>
      </c>
      <c r="G79" s="14">
        <f t="shared" si="40"/>
        <v>167</v>
      </c>
      <c r="H79" s="15">
        <f t="shared" si="59"/>
        <v>0.17346938775510204</v>
      </c>
      <c r="I79" s="15">
        <f t="shared" si="59"/>
        <v>0.16837782340862423</v>
      </c>
      <c r="J79" s="15">
        <f t="shared" si="59"/>
        <v>0.17093142272262027</v>
      </c>
      <c r="K79" s="14">
        <v>309</v>
      </c>
      <c r="L79" s="14">
        <v>291</v>
      </c>
      <c r="M79" s="14">
        <f t="shared" si="41"/>
        <v>600</v>
      </c>
      <c r="N79" s="15">
        <f t="shared" si="60"/>
        <v>0.6306122448979592</v>
      </c>
      <c r="O79" s="15">
        <f t="shared" si="60"/>
        <v>0.5975359342915811</v>
      </c>
      <c r="P79" s="15">
        <f>M79/D79</f>
        <v>0.6141248720573184</v>
      </c>
      <c r="Q79" s="14">
        <v>96</v>
      </c>
      <c r="R79" s="14">
        <v>114</v>
      </c>
      <c r="S79" s="14">
        <f t="shared" si="42"/>
        <v>210</v>
      </c>
      <c r="T79" s="15">
        <f t="shared" si="61"/>
        <v>0.19591836734693877</v>
      </c>
      <c r="U79" s="15">
        <f t="shared" si="61"/>
        <v>0.23408624229979466</v>
      </c>
      <c r="V79" s="52">
        <f t="shared" si="61"/>
        <v>0.21494370522006143</v>
      </c>
      <c r="W79" s="12">
        <v>35</v>
      </c>
      <c r="X79" s="12">
        <v>47</v>
      </c>
      <c r="Y79" s="12">
        <f t="shared" si="45"/>
        <v>82</v>
      </c>
      <c r="Z79" s="15">
        <f t="shared" si="46"/>
        <v>0.07142857142857142</v>
      </c>
      <c r="AA79" s="15">
        <f t="shared" si="46"/>
        <v>0.09650924024640657</v>
      </c>
      <c r="AB79" s="15">
        <f t="shared" si="46"/>
        <v>0.08393039918116683</v>
      </c>
    </row>
    <row r="80" spans="1:28" s="5" customFormat="1" ht="28.5" customHeight="1">
      <c r="A80" s="29" t="s">
        <v>96</v>
      </c>
      <c r="B80" s="21">
        <f t="shared" si="58"/>
        <v>687</v>
      </c>
      <c r="C80" s="21">
        <f t="shared" si="58"/>
        <v>658</v>
      </c>
      <c r="D80" s="22">
        <f>B80+C80</f>
        <v>1345</v>
      </c>
      <c r="E80" s="22">
        <v>109</v>
      </c>
      <c r="F80" s="22">
        <v>103</v>
      </c>
      <c r="G80" s="22">
        <f t="shared" si="40"/>
        <v>212</v>
      </c>
      <c r="H80" s="30">
        <f t="shared" si="59"/>
        <v>0.1586608442503639</v>
      </c>
      <c r="I80" s="30">
        <f t="shared" si="59"/>
        <v>0.15653495440729484</v>
      </c>
      <c r="J80" s="30">
        <f t="shared" si="59"/>
        <v>0.15762081784386617</v>
      </c>
      <c r="K80" s="22">
        <v>460</v>
      </c>
      <c r="L80" s="22">
        <v>414</v>
      </c>
      <c r="M80" s="22">
        <f t="shared" si="41"/>
        <v>874</v>
      </c>
      <c r="N80" s="30">
        <f t="shared" si="60"/>
        <v>0.6695778748180495</v>
      </c>
      <c r="O80" s="30">
        <f t="shared" si="60"/>
        <v>0.6291793313069909</v>
      </c>
      <c r="P80" s="30">
        <f>M80/D80</f>
        <v>0.649814126394052</v>
      </c>
      <c r="Q80" s="22">
        <v>118</v>
      </c>
      <c r="R80" s="22">
        <v>141</v>
      </c>
      <c r="S80" s="22">
        <f t="shared" si="42"/>
        <v>259</v>
      </c>
      <c r="T80" s="30">
        <f t="shared" si="61"/>
        <v>0.1717612809315866</v>
      </c>
      <c r="U80" s="30">
        <f t="shared" si="61"/>
        <v>0.21428571428571427</v>
      </c>
      <c r="V80" s="56">
        <f t="shared" si="61"/>
        <v>0.19256505576208177</v>
      </c>
      <c r="W80" s="32">
        <v>41</v>
      </c>
      <c r="X80" s="32">
        <v>64</v>
      </c>
      <c r="Y80" s="32">
        <f t="shared" si="45"/>
        <v>105</v>
      </c>
      <c r="Z80" s="35">
        <f t="shared" si="46"/>
        <v>0.05967976710334789</v>
      </c>
      <c r="AA80" s="35">
        <f t="shared" si="46"/>
        <v>0.0972644376899696</v>
      </c>
      <c r="AB80" s="35">
        <f t="shared" si="46"/>
        <v>0.07806691449814127</v>
      </c>
    </row>
    <row r="81" spans="1:28" s="5" customFormat="1" ht="28.5" customHeight="1">
      <c r="A81" s="70" t="s">
        <v>103</v>
      </c>
      <c r="B81" s="71">
        <f>B78+B79+B80</f>
        <v>1523</v>
      </c>
      <c r="C81" s="71">
        <f>C78+C79+C80</f>
        <v>1495</v>
      </c>
      <c r="D81" s="72">
        <f t="shared" si="36"/>
        <v>3018</v>
      </c>
      <c r="E81" s="75">
        <f>E78+E79+E80</f>
        <v>257</v>
      </c>
      <c r="F81" s="75">
        <f>F78+F79+F80</f>
        <v>259</v>
      </c>
      <c r="G81" s="72">
        <f t="shared" si="40"/>
        <v>516</v>
      </c>
      <c r="H81" s="73">
        <f>E81/B81</f>
        <v>0.16874589625738673</v>
      </c>
      <c r="I81" s="73">
        <f t="shared" si="51"/>
        <v>0.17324414715719064</v>
      </c>
      <c r="J81" s="73">
        <f t="shared" si="52"/>
        <v>0.1709741550695825</v>
      </c>
      <c r="K81" s="75">
        <f>K78+K79+K80</f>
        <v>986</v>
      </c>
      <c r="L81" s="75">
        <f>L78+L79+L80</f>
        <v>914</v>
      </c>
      <c r="M81" s="72">
        <f t="shared" si="41"/>
        <v>1900</v>
      </c>
      <c r="N81" s="73">
        <f t="shared" si="53"/>
        <v>0.6474064346684176</v>
      </c>
      <c r="O81" s="73">
        <f t="shared" si="54"/>
        <v>0.611371237458194</v>
      </c>
      <c r="P81" s="73">
        <f aca="true" t="shared" si="62" ref="P81:P105">M81/D81</f>
        <v>0.629555997349238</v>
      </c>
      <c r="Q81" s="75">
        <f>Q78+Q79+Q80</f>
        <v>280</v>
      </c>
      <c r="R81" s="75">
        <f>R78+R79+R80</f>
        <v>322</v>
      </c>
      <c r="S81" s="72">
        <f t="shared" si="42"/>
        <v>602</v>
      </c>
      <c r="T81" s="73">
        <f t="shared" si="55"/>
        <v>0.18384766907419567</v>
      </c>
      <c r="U81" s="73">
        <f t="shared" si="56"/>
        <v>0.2153846153846154</v>
      </c>
      <c r="V81" s="74">
        <f t="shared" si="57"/>
        <v>0.19946984758117958</v>
      </c>
      <c r="W81" s="70">
        <f>W78+W79+W80</f>
        <v>102</v>
      </c>
      <c r="X81" s="70">
        <f>X78+X79+X80</f>
        <v>147</v>
      </c>
      <c r="Y81" s="70">
        <f t="shared" si="45"/>
        <v>249</v>
      </c>
      <c r="Z81" s="73">
        <f t="shared" si="46"/>
        <v>0.066973079448457</v>
      </c>
      <c r="AA81" s="73">
        <f t="shared" si="46"/>
        <v>0.09832775919732442</v>
      </c>
      <c r="AB81" s="73">
        <f t="shared" si="46"/>
        <v>0.08250497017892644</v>
      </c>
    </row>
    <row r="82" spans="1:28" s="5" customFormat="1" ht="28.5" customHeight="1">
      <c r="A82" s="20" t="s">
        <v>63</v>
      </c>
      <c r="B82" s="21">
        <f>E82+K82+Q82</f>
        <v>153</v>
      </c>
      <c r="C82" s="21">
        <f t="shared" si="44"/>
        <v>176</v>
      </c>
      <c r="D82" s="22">
        <f aca="true" t="shared" si="63" ref="D82:D105">B82+C82</f>
        <v>329</v>
      </c>
      <c r="E82" s="31">
        <v>34</v>
      </c>
      <c r="F82" s="31">
        <v>20</v>
      </c>
      <c r="G82" s="22">
        <f t="shared" si="40"/>
        <v>54</v>
      </c>
      <c r="H82" s="23">
        <f t="shared" si="50"/>
        <v>0.2222222222222222</v>
      </c>
      <c r="I82" s="23">
        <f t="shared" si="51"/>
        <v>0.11363636363636363</v>
      </c>
      <c r="J82" s="23">
        <f t="shared" si="52"/>
        <v>0.1641337386018237</v>
      </c>
      <c r="K82" s="31">
        <v>80</v>
      </c>
      <c r="L82" s="31">
        <v>99</v>
      </c>
      <c r="M82" s="22">
        <f t="shared" si="41"/>
        <v>179</v>
      </c>
      <c r="N82" s="23">
        <f t="shared" si="53"/>
        <v>0.5228758169934641</v>
      </c>
      <c r="O82" s="23">
        <f t="shared" si="54"/>
        <v>0.5625</v>
      </c>
      <c r="P82" s="23">
        <f t="shared" si="62"/>
        <v>0.5440729483282675</v>
      </c>
      <c r="Q82" s="31">
        <v>39</v>
      </c>
      <c r="R82" s="31">
        <v>57</v>
      </c>
      <c r="S82" s="22">
        <f t="shared" si="42"/>
        <v>96</v>
      </c>
      <c r="T82" s="23">
        <f t="shared" si="55"/>
        <v>0.2549019607843137</v>
      </c>
      <c r="U82" s="23">
        <f t="shared" si="56"/>
        <v>0.32386363636363635</v>
      </c>
      <c r="V82" s="54">
        <f t="shared" si="57"/>
        <v>0.2917933130699088</v>
      </c>
      <c r="W82" s="45">
        <v>17</v>
      </c>
      <c r="X82" s="45">
        <v>39</v>
      </c>
      <c r="Y82" s="45">
        <f t="shared" si="45"/>
        <v>56</v>
      </c>
      <c r="Z82" s="46">
        <f t="shared" si="46"/>
        <v>0.1111111111111111</v>
      </c>
      <c r="AA82" s="46">
        <f t="shared" si="46"/>
        <v>0.2215909090909091</v>
      </c>
      <c r="AB82" s="46">
        <f t="shared" si="46"/>
        <v>0.1702127659574468</v>
      </c>
    </row>
    <row r="83" spans="1:28" s="5" customFormat="1" ht="28.5" customHeight="1">
      <c r="A83" s="20" t="s">
        <v>64</v>
      </c>
      <c r="B83" s="41">
        <f t="shared" si="43"/>
        <v>1145</v>
      </c>
      <c r="C83" s="41">
        <f t="shared" si="44"/>
        <v>1144</v>
      </c>
      <c r="D83" s="31">
        <f t="shared" si="63"/>
        <v>2289</v>
      </c>
      <c r="E83" s="31">
        <v>108</v>
      </c>
      <c r="F83" s="31">
        <v>137</v>
      </c>
      <c r="G83" s="31">
        <f t="shared" si="40"/>
        <v>245</v>
      </c>
      <c r="H83" s="23">
        <f t="shared" si="50"/>
        <v>0.0943231441048035</v>
      </c>
      <c r="I83" s="23">
        <f t="shared" si="51"/>
        <v>0.11975524475524475</v>
      </c>
      <c r="J83" s="23">
        <f t="shared" si="52"/>
        <v>0.10703363914373089</v>
      </c>
      <c r="K83" s="31">
        <v>692</v>
      </c>
      <c r="L83" s="31">
        <v>626</v>
      </c>
      <c r="M83" s="31">
        <f t="shared" si="41"/>
        <v>1318</v>
      </c>
      <c r="N83" s="23">
        <f t="shared" si="53"/>
        <v>0.6043668122270742</v>
      </c>
      <c r="O83" s="23">
        <f t="shared" si="54"/>
        <v>0.5472027972027972</v>
      </c>
      <c r="P83" s="23">
        <f t="shared" si="62"/>
        <v>0.5757972913936217</v>
      </c>
      <c r="Q83" s="31">
        <v>345</v>
      </c>
      <c r="R83" s="31">
        <v>381</v>
      </c>
      <c r="S83" s="31">
        <f t="shared" si="42"/>
        <v>726</v>
      </c>
      <c r="T83" s="23">
        <f t="shared" si="55"/>
        <v>0.30131004366812225</v>
      </c>
      <c r="U83" s="23">
        <f t="shared" si="56"/>
        <v>0.333041958041958</v>
      </c>
      <c r="V83" s="54">
        <f t="shared" si="57"/>
        <v>0.31716906946264745</v>
      </c>
      <c r="W83" s="20">
        <v>133</v>
      </c>
      <c r="X83" s="20">
        <v>194</v>
      </c>
      <c r="Y83" s="20">
        <f t="shared" si="45"/>
        <v>327</v>
      </c>
      <c r="Z83" s="23">
        <f t="shared" si="46"/>
        <v>0.11615720524017467</v>
      </c>
      <c r="AA83" s="23">
        <f t="shared" si="46"/>
        <v>0.16958041958041958</v>
      </c>
      <c r="AB83" s="23">
        <f t="shared" si="46"/>
        <v>0.14285714285714285</v>
      </c>
    </row>
    <row r="84" spans="1:28" s="5" customFormat="1" ht="28.5" customHeight="1">
      <c r="A84" s="37" t="s">
        <v>65</v>
      </c>
      <c r="B84" s="38">
        <f t="shared" si="43"/>
        <v>99</v>
      </c>
      <c r="C84" s="38">
        <f t="shared" si="44"/>
        <v>103</v>
      </c>
      <c r="D84" s="39">
        <f t="shared" si="63"/>
        <v>202</v>
      </c>
      <c r="E84" s="39">
        <v>12</v>
      </c>
      <c r="F84" s="39">
        <v>16</v>
      </c>
      <c r="G84" s="39">
        <f t="shared" si="40"/>
        <v>28</v>
      </c>
      <c r="H84" s="40">
        <f t="shared" si="50"/>
        <v>0.12121212121212122</v>
      </c>
      <c r="I84" s="40">
        <f t="shared" si="51"/>
        <v>0.1553398058252427</v>
      </c>
      <c r="J84" s="40">
        <f t="shared" si="52"/>
        <v>0.13861386138613863</v>
      </c>
      <c r="K84" s="39">
        <v>50</v>
      </c>
      <c r="L84" s="39">
        <v>56</v>
      </c>
      <c r="M84" s="39">
        <f t="shared" si="41"/>
        <v>106</v>
      </c>
      <c r="N84" s="40">
        <f t="shared" si="53"/>
        <v>0.5050505050505051</v>
      </c>
      <c r="O84" s="40">
        <f t="shared" si="54"/>
        <v>0.5436893203883495</v>
      </c>
      <c r="P84" s="40">
        <f t="shared" si="62"/>
        <v>0.5247524752475248</v>
      </c>
      <c r="Q84" s="39">
        <v>37</v>
      </c>
      <c r="R84" s="39">
        <v>31</v>
      </c>
      <c r="S84" s="39">
        <f t="shared" si="42"/>
        <v>68</v>
      </c>
      <c r="T84" s="40">
        <f t="shared" si="55"/>
        <v>0.37373737373737376</v>
      </c>
      <c r="U84" s="40">
        <f t="shared" si="56"/>
        <v>0.30097087378640774</v>
      </c>
      <c r="V84" s="60">
        <f t="shared" si="57"/>
        <v>0.33663366336633666</v>
      </c>
      <c r="W84" s="37">
        <v>15</v>
      </c>
      <c r="X84" s="37">
        <v>12</v>
      </c>
      <c r="Y84" s="37">
        <f t="shared" si="45"/>
        <v>27</v>
      </c>
      <c r="Z84" s="40">
        <f t="shared" si="46"/>
        <v>0.15151515151515152</v>
      </c>
      <c r="AA84" s="40">
        <f t="shared" si="46"/>
        <v>0.11650485436893204</v>
      </c>
      <c r="AB84" s="40">
        <f t="shared" si="46"/>
        <v>0.13366336633663367</v>
      </c>
    </row>
    <row r="85" spans="1:28" s="5" customFormat="1" ht="28.5" customHeight="1">
      <c r="A85" s="12" t="s">
        <v>66</v>
      </c>
      <c r="B85" s="13">
        <f t="shared" si="43"/>
        <v>860</v>
      </c>
      <c r="C85" s="13">
        <f t="shared" si="44"/>
        <v>793</v>
      </c>
      <c r="D85" s="14">
        <f t="shared" si="63"/>
        <v>1653</v>
      </c>
      <c r="E85" s="14">
        <v>121</v>
      </c>
      <c r="F85" s="14">
        <v>109</v>
      </c>
      <c r="G85" s="14">
        <f t="shared" si="40"/>
        <v>230</v>
      </c>
      <c r="H85" s="15">
        <f t="shared" si="50"/>
        <v>0.14069767441860465</v>
      </c>
      <c r="I85" s="15">
        <f t="shared" si="51"/>
        <v>0.13745271122320302</v>
      </c>
      <c r="J85" s="15">
        <f t="shared" si="52"/>
        <v>0.13914095583787053</v>
      </c>
      <c r="K85" s="14">
        <v>551</v>
      </c>
      <c r="L85" s="14">
        <v>471</v>
      </c>
      <c r="M85" s="14">
        <f t="shared" si="41"/>
        <v>1022</v>
      </c>
      <c r="N85" s="15">
        <f t="shared" si="53"/>
        <v>0.6406976744186047</v>
      </c>
      <c r="O85" s="15">
        <f t="shared" si="54"/>
        <v>0.5939470365699874</v>
      </c>
      <c r="P85" s="15">
        <f t="shared" si="62"/>
        <v>0.6182698124621899</v>
      </c>
      <c r="Q85" s="14">
        <v>188</v>
      </c>
      <c r="R85" s="14">
        <v>213</v>
      </c>
      <c r="S85" s="14">
        <f t="shared" si="42"/>
        <v>401</v>
      </c>
      <c r="T85" s="15">
        <f t="shared" si="55"/>
        <v>0.2186046511627907</v>
      </c>
      <c r="U85" s="15">
        <f t="shared" si="56"/>
        <v>0.2686002522068096</v>
      </c>
      <c r="V85" s="52">
        <f t="shared" si="57"/>
        <v>0.2425892316999395</v>
      </c>
      <c r="W85" s="12">
        <v>88</v>
      </c>
      <c r="X85" s="12">
        <v>99</v>
      </c>
      <c r="Y85" s="12">
        <f t="shared" si="45"/>
        <v>187</v>
      </c>
      <c r="Z85" s="15">
        <f t="shared" si="46"/>
        <v>0.10232558139534884</v>
      </c>
      <c r="AA85" s="15">
        <f t="shared" si="46"/>
        <v>0.12484237074401008</v>
      </c>
      <c r="AB85" s="15">
        <f t="shared" si="46"/>
        <v>0.11312764670296431</v>
      </c>
    </row>
    <row r="86" spans="1:28" s="5" customFormat="1" ht="28.5" customHeight="1">
      <c r="A86" s="12" t="s">
        <v>67</v>
      </c>
      <c r="B86" s="13">
        <f t="shared" si="43"/>
        <v>585</v>
      </c>
      <c r="C86" s="13">
        <f t="shared" si="44"/>
        <v>530</v>
      </c>
      <c r="D86" s="14">
        <f t="shared" si="63"/>
        <v>1115</v>
      </c>
      <c r="E86" s="14">
        <v>99</v>
      </c>
      <c r="F86" s="14">
        <v>97</v>
      </c>
      <c r="G86" s="14">
        <f t="shared" si="40"/>
        <v>196</v>
      </c>
      <c r="H86" s="15">
        <f t="shared" si="50"/>
        <v>0.16923076923076924</v>
      </c>
      <c r="I86" s="15">
        <f t="shared" si="51"/>
        <v>0.1830188679245283</v>
      </c>
      <c r="J86" s="15">
        <f t="shared" si="52"/>
        <v>0.1757847533632287</v>
      </c>
      <c r="K86" s="14">
        <v>373</v>
      </c>
      <c r="L86" s="14">
        <v>300</v>
      </c>
      <c r="M86" s="14">
        <f t="shared" si="41"/>
        <v>673</v>
      </c>
      <c r="N86" s="15">
        <f t="shared" si="53"/>
        <v>0.6376068376068376</v>
      </c>
      <c r="O86" s="15">
        <f t="shared" si="54"/>
        <v>0.5660377358490566</v>
      </c>
      <c r="P86" s="15">
        <f t="shared" si="62"/>
        <v>0.6035874439461884</v>
      </c>
      <c r="Q86" s="14">
        <v>113</v>
      </c>
      <c r="R86" s="14">
        <v>133</v>
      </c>
      <c r="S86" s="14">
        <f t="shared" si="42"/>
        <v>246</v>
      </c>
      <c r="T86" s="15">
        <f t="shared" si="55"/>
        <v>0.19316239316239317</v>
      </c>
      <c r="U86" s="15">
        <f t="shared" si="56"/>
        <v>0.2509433962264151</v>
      </c>
      <c r="V86" s="52">
        <f t="shared" si="57"/>
        <v>0.22062780269058296</v>
      </c>
      <c r="W86" s="12">
        <v>42</v>
      </c>
      <c r="X86" s="12">
        <v>47</v>
      </c>
      <c r="Y86" s="12">
        <f t="shared" si="45"/>
        <v>89</v>
      </c>
      <c r="Z86" s="15">
        <f t="shared" si="46"/>
        <v>0.07179487179487179</v>
      </c>
      <c r="AA86" s="15">
        <f t="shared" si="46"/>
        <v>0.08867924528301886</v>
      </c>
      <c r="AB86" s="15">
        <f t="shared" si="46"/>
        <v>0.07982062780269059</v>
      </c>
    </row>
    <row r="87" spans="1:28" s="5" customFormat="1" ht="28.5" customHeight="1">
      <c r="A87" s="12" t="s">
        <v>68</v>
      </c>
      <c r="B87" s="13">
        <f t="shared" si="43"/>
        <v>634</v>
      </c>
      <c r="C87" s="13">
        <f t="shared" si="44"/>
        <v>596</v>
      </c>
      <c r="D87" s="14">
        <f t="shared" si="63"/>
        <v>1230</v>
      </c>
      <c r="E87" s="14">
        <v>70</v>
      </c>
      <c r="F87" s="14">
        <v>75</v>
      </c>
      <c r="G87" s="14">
        <f t="shared" si="40"/>
        <v>145</v>
      </c>
      <c r="H87" s="15">
        <f t="shared" si="50"/>
        <v>0.11041009463722397</v>
      </c>
      <c r="I87" s="15">
        <f t="shared" si="51"/>
        <v>0.12583892617449666</v>
      </c>
      <c r="J87" s="15">
        <f t="shared" si="52"/>
        <v>0.11788617886178862</v>
      </c>
      <c r="K87" s="14">
        <v>396</v>
      </c>
      <c r="L87" s="14">
        <v>321</v>
      </c>
      <c r="M87" s="14">
        <f t="shared" si="41"/>
        <v>717</v>
      </c>
      <c r="N87" s="15">
        <f t="shared" si="53"/>
        <v>0.6246056782334385</v>
      </c>
      <c r="O87" s="15">
        <f t="shared" si="54"/>
        <v>0.5385906040268457</v>
      </c>
      <c r="P87" s="15">
        <f t="shared" si="62"/>
        <v>0.5829268292682926</v>
      </c>
      <c r="Q87" s="14">
        <v>168</v>
      </c>
      <c r="R87" s="14">
        <v>200</v>
      </c>
      <c r="S87" s="14">
        <f t="shared" si="42"/>
        <v>368</v>
      </c>
      <c r="T87" s="15">
        <f t="shared" si="55"/>
        <v>0.26498422712933756</v>
      </c>
      <c r="U87" s="15">
        <f t="shared" si="56"/>
        <v>0.33557046979865773</v>
      </c>
      <c r="V87" s="52">
        <f t="shared" si="57"/>
        <v>0.2991869918699187</v>
      </c>
      <c r="W87" s="12">
        <v>72</v>
      </c>
      <c r="X87" s="12">
        <v>103</v>
      </c>
      <c r="Y87" s="12">
        <f t="shared" si="45"/>
        <v>175</v>
      </c>
      <c r="Z87" s="15">
        <f t="shared" si="46"/>
        <v>0.11356466876971609</v>
      </c>
      <c r="AA87" s="15">
        <f t="shared" si="46"/>
        <v>0.17281879194630873</v>
      </c>
      <c r="AB87" s="15">
        <f t="shared" si="46"/>
        <v>0.14227642276422764</v>
      </c>
    </row>
    <row r="88" spans="1:28" s="5" customFormat="1" ht="28.5" customHeight="1">
      <c r="A88" s="12" t="s">
        <v>69</v>
      </c>
      <c r="B88" s="13">
        <f t="shared" si="43"/>
        <v>440</v>
      </c>
      <c r="C88" s="13">
        <f t="shared" si="44"/>
        <v>424</v>
      </c>
      <c r="D88" s="14">
        <f t="shared" si="63"/>
        <v>864</v>
      </c>
      <c r="E88" s="14">
        <v>60</v>
      </c>
      <c r="F88" s="14">
        <v>58</v>
      </c>
      <c r="G88" s="14">
        <f t="shared" si="40"/>
        <v>118</v>
      </c>
      <c r="H88" s="15">
        <f t="shared" si="50"/>
        <v>0.13636363636363635</v>
      </c>
      <c r="I88" s="15">
        <f t="shared" si="51"/>
        <v>0.13679245283018868</v>
      </c>
      <c r="J88" s="15">
        <f t="shared" si="52"/>
        <v>0.13657407407407407</v>
      </c>
      <c r="K88" s="14">
        <v>282</v>
      </c>
      <c r="L88" s="14">
        <v>256</v>
      </c>
      <c r="M88" s="14">
        <f t="shared" si="41"/>
        <v>538</v>
      </c>
      <c r="N88" s="15">
        <f t="shared" si="53"/>
        <v>0.6409090909090909</v>
      </c>
      <c r="O88" s="15">
        <f t="shared" si="54"/>
        <v>0.6037735849056604</v>
      </c>
      <c r="P88" s="15">
        <f t="shared" si="62"/>
        <v>0.6226851851851852</v>
      </c>
      <c r="Q88" s="14">
        <v>98</v>
      </c>
      <c r="R88" s="14">
        <v>110</v>
      </c>
      <c r="S88" s="14">
        <f t="shared" si="42"/>
        <v>208</v>
      </c>
      <c r="T88" s="15">
        <f t="shared" si="55"/>
        <v>0.22272727272727272</v>
      </c>
      <c r="U88" s="15">
        <f t="shared" si="56"/>
        <v>0.25943396226415094</v>
      </c>
      <c r="V88" s="52">
        <f t="shared" si="57"/>
        <v>0.24074074074074073</v>
      </c>
      <c r="W88" s="12">
        <v>45</v>
      </c>
      <c r="X88" s="12">
        <v>47</v>
      </c>
      <c r="Y88" s="12">
        <f t="shared" si="45"/>
        <v>92</v>
      </c>
      <c r="Z88" s="15">
        <f t="shared" si="46"/>
        <v>0.10227272727272728</v>
      </c>
      <c r="AA88" s="15">
        <f t="shared" si="46"/>
        <v>0.11084905660377359</v>
      </c>
      <c r="AB88" s="15">
        <f t="shared" si="46"/>
        <v>0.10648148148148148</v>
      </c>
    </row>
    <row r="89" spans="1:28" s="5" customFormat="1" ht="28.5" customHeight="1">
      <c r="A89" s="29" t="s">
        <v>70</v>
      </c>
      <c r="B89" s="21">
        <f t="shared" si="43"/>
        <v>264</v>
      </c>
      <c r="C89" s="21">
        <f t="shared" si="44"/>
        <v>228</v>
      </c>
      <c r="D89" s="22">
        <f t="shared" si="63"/>
        <v>492</v>
      </c>
      <c r="E89" s="22">
        <v>28</v>
      </c>
      <c r="F89" s="22">
        <v>22</v>
      </c>
      <c r="G89" s="22">
        <f t="shared" si="40"/>
        <v>50</v>
      </c>
      <c r="H89" s="30">
        <f t="shared" si="50"/>
        <v>0.10606060606060606</v>
      </c>
      <c r="I89" s="30">
        <f t="shared" si="51"/>
        <v>0.09649122807017543</v>
      </c>
      <c r="J89" s="30">
        <f t="shared" si="52"/>
        <v>0.1016260162601626</v>
      </c>
      <c r="K89" s="22">
        <v>172</v>
      </c>
      <c r="L89" s="22">
        <v>129</v>
      </c>
      <c r="M89" s="22">
        <f t="shared" si="41"/>
        <v>301</v>
      </c>
      <c r="N89" s="30">
        <f t="shared" si="53"/>
        <v>0.6515151515151515</v>
      </c>
      <c r="O89" s="30">
        <f t="shared" si="54"/>
        <v>0.5657894736842105</v>
      </c>
      <c r="P89" s="30">
        <f t="shared" si="62"/>
        <v>0.6117886178861789</v>
      </c>
      <c r="Q89" s="22">
        <v>64</v>
      </c>
      <c r="R89" s="22">
        <v>77</v>
      </c>
      <c r="S89" s="22">
        <f t="shared" si="42"/>
        <v>141</v>
      </c>
      <c r="T89" s="30">
        <f t="shared" si="55"/>
        <v>0.24242424242424243</v>
      </c>
      <c r="U89" s="30">
        <f t="shared" si="56"/>
        <v>0.33771929824561403</v>
      </c>
      <c r="V89" s="56">
        <f t="shared" si="57"/>
        <v>0.2865853658536585</v>
      </c>
      <c r="W89" s="32">
        <v>33</v>
      </c>
      <c r="X89" s="32">
        <v>47</v>
      </c>
      <c r="Y89" s="32">
        <f t="shared" si="45"/>
        <v>80</v>
      </c>
      <c r="Z89" s="35">
        <f t="shared" si="46"/>
        <v>0.125</v>
      </c>
      <c r="AA89" s="35">
        <f t="shared" si="46"/>
        <v>0.20614035087719298</v>
      </c>
      <c r="AB89" s="35">
        <f t="shared" si="46"/>
        <v>0.16260162601626016</v>
      </c>
    </row>
    <row r="90" spans="1:28" s="5" customFormat="1" ht="28.5" customHeight="1">
      <c r="A90" s="70" t="s">
        <v>106</v>
      </c>
      <c r="B90" s="75">
        <f>B84+B85+B86+B87+B88+B89</f>
        <v>2882</v>
      </c>
      <c r="C90" s="75">
        <f>C84+C85+C86+C87+C88+C89</f>
        <v>2674</v>
      </c>
      <c r="D90" s="75">
        <f t="shared" si="63"/>
        <v>5556</v>
      </c>
      <c r="E90" s="75">
        <f>E84+E85+E86+E87+E88+E89</f>
        <v>390</v>
      </c>
      <c r="F90" s="75">
        <f>F84+F85+F86+F87+F88+F89</f>
        <v>377</v>
      </c>
      <c r="G90" s="75">
        <f t="shared" si="40"/>
        <v>767</v>
      </c>
      <c r="H90" s="73">
        <f>E90/B90</f>
        <v>0.13532269257460097</v>
      </c>
      <c r="I90" s="73">
        <f t="shared" si="51"/>
        <v>0.14098728496634255</v>
      </c>
      <c r="J90" s="73">
        <f t="shared" si="52"/>
        <v>0.1380489560835133</v>
      </c>
      <c r="K90" s="75">
        <f>K84+K85+K86+K87+K88+K89</f>
        <v>1824</v>
      </c>
      <c r="L90" s="75">
        <f>L84+L85+L86+L87+L88+L89</f>
        <v>1533</v>
      </c>
      <c r="M90" s="75">
        <f t="shared" si="41"/>
        <v>3357</v>
      </c>
      <c r="N90" s="73">
        <f t="shared" si="53"/>
        <v>0.6328938237335184</v>
      </c>
      <c r="O90" s="73">
        <f t="shared" si="54"/>
        <v>0.5732984293193717</v>
      </c>
      <c r="P90" s="73">
        <f t="shared" si="62"/>
        <v>0.6042116630669546</v>
      </c>
      <c r="Q90" s="75">
        <f>Q84+Q85+Q86+Q87+Q88+Q89</f>
        <v>668</v>
      </c>
      <c r="R90" s="75">
        <f>R84+R85+R86+R87+R88+R89</f>
        <v>764</v>
      </c>
      <c r="S90" s="75">
        <f t="shared" si="42"/>
        <v>1432</v>
      </c>
      <c r="T90" s="73">
        <f t="shared" si="55"/>
        <v>0.23178348369188065</v>
      </c>
      <c r="U90" s="73">
        <f t="shared" si="56"/>
        <v>0.2857142857142857</v>
      </c>
      <c r="V90" s="74">
        <f t="shared" si="57"/>
        <v>0.257739380849532</v>
      </c>
      <c r="W90" s="70">
        <f>W84+W85+W86+W87+W88+W89</f>
        <v>295</v>
      </c>
      <c r="X90" s="70">
        <f>X84+X85+X86+X87+X88+X89</f>
        <v>355</v>
      </c>
      <c r="Y90" s="70">
        <f t="shared" si="45"/>
        <v>650</v>
      </c>
      <c r="Z90" s="73">
        <f t="shared" si="46"/>
        <v>0.10235947258848022</v>
      </c>
      <c r="AA90" s="73">
        <f t="shared" si="46"/>
        <v>0.13275991024682124</v>
      </c>
      <c r="AB90" s="73">
        <f t="shared" si="46"/>
        <v>0.1169906407487401</v>
      </c>
    </row>
    <row r="91" spans="1:28" s="5" customFormat="1" ht="28.5" customHeight="1">
      <c r="A91" s="29" t="s">
        <v>71</v>
      </c>
      <c r="B91" s="21">
        <f aca="true" t="shared" si="64" ref="B91:C94">E91+K91+Q91</f>
        <v>585</v>
      </c>
      <c r="C91" s="21">
        <f t="shared" si="64"/>
        <v>634</v>
      </c>
      <c r="D91" s="22">
        <f t="shared" si="63"/>
        <v>1219</v>
      </c>
      <c r="E91" s="22">
        <v>72</v>
      </c>
      <c r="F91" s="22">
        <v>66</v>
      </c>
      <c r="G91" s="22">
        <f t="shared" si="40"/>
        <v>138</v>
      </c>
      <c r="H91" s="30">
        <f t="shared" si="50"/>
        <v>0.12307692307692308</v>
      </c>
      <c r="I91" s="30">
        <f t="shared" si="51"/>
        <v>0.10410094637223975</v>
      </c>
      <c r="J91" s="30">
        <f t="shared" si="52"/>
        <v>0.11320754716981132</v>
      </c>
      <c r="K91" s="22">
        <v>279</v>
      </c>
      <c r="L91" s="22">
        <v>304</v>
      </c>
      <c r="M91" s="22">
        <f t="shared" si="41"/>
        <v>583</v>
      </c>
      <c r="N91" s="30">
        <f t="shared" si="53"/>
        <v>0.47692307692307695</v>
      </c>
      <c r="O91" s="30">
        <f t="shared" si="54"/>
        <v>0.4794952681388013</v>
      </c>
      <c r="P91" s="30">
        <f t="shared" si="62"/>
        <v>0.4782608695652174</v>
      </c>
      <c r="Q91" s="22">
        <v>234</v>
      </c>
      <c r="R91" s="22">
        <v>264</v>
      </c>
      <c r="S91" s="22">
        <f t="shared" si="42"/>
        <v>498</v>
      </c>
      <c r="T91" s="30">
        <f t="shared" si="55"/>
        <v>0.4</v>
      </c>
      <c r="U91" s="30">
        <f t="shared" si="56"/>
        <v>0.416403785488959</v>
      </c>
      <c r="V91" s="56">
        <f t="shared" si="57"/>
        <v>0.4085315832649713</v>
      </c>
      <c r="W91" s="20">
        <v>119</v>
      </c>
      <c r="X91" s="20">
        <v>118</v>
      </c>
      <c r="Y91" s="20">
        <f t="shared" si="45"/>
        <v>237</v>
      </c>
      <c r="Z91" s="23">
        <f t="shared" si="46"/>
        <v>0.20341880341880342</v>
      </c>
      <c r="AA91" s="23">
        <f t="shared" si="46"/>
        <v>0.1861198738170347</v>
      </c>
      <c r="AB91" s="23">
        <f t="shared" si="46"/>
        <v>0.1944216570959803</v>
      </c>
    </row>
    <row r="92" spans="1:28" s="5" customFormat="1" ht="28.5" customHeight="1">
      <c r="A92" s="24" t="s">
        <v>72</v>
      </c>
      <c r="B92" s="25">
        <f t="shared" si="64"/>
        <v>817</v>
      </c>
      <c r="C92" s="25">
        <f t="shared" si="64"/>
        <v>878</v>
      </c>
      <c r="D92" s="26">
        <f t="shared" si="63"/>
        <v>1695</v>
      </c>
      <c r="E92" s="27">
        <v>113</v>
      </c>
      <c r="F92" s="27">
        <v>113</v>
      </c>
      <c r="G92" s="26">
        <f t="shared" si="40"/>
        <v>226</v>
      </c>
      <c r="H92" s="28">
        <f t="shared" si="50"/>
        <v>0.1383108935128519</v>
      </c>
      <c r="I92" s="28">
        <f t="shared" si="51"/>
        <v>0.12870159453302962</v>
      </c>
      <c r="J92" s="28">
        <f t="shared" si="52"/>
        <v>0.13333333333333333</v>
      </c>
      <c r="K92" s="27">
        <v>613</v>
      </c>
      <c r="L92" s="27">
        <v>624</v>
      </c>
      <c r="M92" s="26">
        <f t="shared" si="41"/>
        <v>1237</v>
      </c>
      <c r="N92" s="28">
        <f t="shared" si="53"/>
        <v>0.7503059975520195</v>
      </c>
      <c r="O92" s="28">
        <f t="shared" si="54"/>
        <v>0.7107061503416856</v>
      </c>
      <c r="P92" s="28">
        <f t="shared" si="62"/>
        <v>0.7297935103244838</v>
      </c>
      <c r="Q92" s="27">
        <v>91</v>
      </c>
      <c r="R92" s="27">
        <v>141</v>
      </c>
      <c r="S92" s="26">
        <f t="shared" si="42"/>
        <v>232</v>
      </c>
      <c r="T92" s="28">
        <f t="shared" si="55"/>
        <v>0.11138310893512852</v>
      </c>
      <c r="U92" s="28">
        <f t="shared" si="56"/>
        <v>0.16059225512528474</v>
      </c>
      <c r="V92" s="55">
        <f t="shared" si="57"/>
        <v>0.1368731563421829</v>
      </c>
      <c r="W92" s="37">
        <v>43</v>
      </c>
      <c r="X92" s="37">
        <v>73</v>
      </c>
      <c r="Y92" s="37">
        <f t="shared" si="45"/>
        <v>116</v>
      </c>
      <c r="Z92" s="40">
        <f t="shared" si="46"/>
        <v>0.05263157894736842</v>
      </c>
      <c r="AA92" s="40">
        <f t="shared" si="46"/>
        <v>0.08314350797266515</v>
      </c>
      <c r="AB92" s="40">
        <f t="shared" si="46"/>
        <v>0.06843657817109144</v>
      </c>
    </row>
    <row r="93" spans="1:28" s="5" customFormat="1" ht="28.5" customHeight="1">
      <c r="A93" s="12" t="s">
        <v>73</v>
      </c>
      <c r="B93" s="13">
        <f t="shared" si="64"/>
        <v>443</v>
      </c>
      <c r="C93" s="13">
        <f t="shared" si="64"/>
        <v>431</v>
      </c>
      <c r="D93" s="14">
        <f t="shared" si="63"/>
        <v>874</v>
      </c>
      <c r="E93" s="14">
        <v>54</v>
      </c>
      <c r="F93" s="14">
        <v>68</v>
      </c>
      <c r="G93" s="14">
        <f t="shared" si="40"/>
        <v>122</v>
      </c>
      <c r="H93" s="15">
        <f t="shared" si="50"/>
        <v>0.12189616252821671</v>
      </c>
      <c r="I93" s="15">
        <f t="shared" si="51"/>
        <v>0.15777262180974477</v>
      </c>
      <c r="J93" s="15">
        <f t="shared" si="52"/>
        <v>0.13958810068649885</v>
      </c>
      <c r="K93" s="14">
        <v>351</v>
      </c>
      <c r="L93" s="14">
        <v>316</v>
      </c>
      <c r="M93" s="14">
        <f t="shared" si="41"/>
        <v>667</v>
      </c>
      <c r="N93" s="15">
        <f t="shared" si="53"/>
        <v>0.7923250564334086</v>
      </c>
      <c r="O93" s="15">
        <f t="shared" si="54"/>
        <v>0.7331786542923434</v>
      </c>
      <c r="P93" s="15">
        <f t="shared" si="62"/>
        <v>0.7631578947368421</v>
      </c>
      <c r="Q93" s="14">
        <v>38</v>
      </c>
      <c r="R93" s="14">
        <v>47</v>
      </c>
      <c r="S93" s="14">
        <f t="shared" si="42"/>
        <v>85</v>
      </c>
      <c r="T93" s="15">
        <f t="shared" si="55"/>
        <v>0.08577878103837472</v>
      </c>
      <c r="U93" s="15">
        <f t="shared" si="56"/>
        <v>0.10904872389791183</v>
      </c>
      <c r="V93" s="52">
        <f t="shared" si="57"/>
        <v>0.09725400457665904</v>
      </c>
      <c r="W93" s="12">
        <v>11</v>
      </c>
      <c r="X93" s="12">
        <v>17</v>
      </c>
      <c r="Y93" s="12">
        <f t="shared" si="45"/>
        <v>28</v>
      </c>
      <c r="Z93" s="15">
        <f t="shared" si="46"/>
        <v>0.024830699774266364</v>
      </c>
      <c r="AA93" s="15">
        <f t="shared" si="46"/>
        <v>0.03944315545243619</v>
      </c>
      <c r="AB93" s="15">
        <f t="shared" si="46"/>
        <v>0.032036613272311214</v>
      </c>
    </row>
    <row r="94" spans="1:28" s="5" customFormat="1" ht="28.5" customHeight="1">
      <c r="A94" s="29" t="s">
        <v>74</v>
      </c>
      <c r="B94" s="21">
        <f t="shared" si="64"/>
        <v>1867</v>
      </c>
      <c r="C94" s="21">
        <f t="shared" si="64"/>
        <v>1794</v>
      </c>
      <c r="D94" s="22">
        <f t="shared" si="63"/>
        <v>3661</v>
      </c>
      <c r="E94" s="22">
        <v>295</v>
      </c>
      <c r="F94" s="22">
        <v>286</v>
      </c>
      <c r="G94" s="22">
        <f t="shared" si="40"/>
        <v>581</v>
      </c>
      <c r="H94" s="30">
        <f t="shared" si="50"/>
        <v>0.1580074986609534</v>
      </c>
      <c r="I94" s="30">
        <f t="shared" si="51"/>
        <v>0.15942028985507245</v>
      </c>
      <c r="J94" s="30">
        <f t="shared" si="52"/>
        <v>0.1586998087954111</v>
      </c>
      <c r="K94" s="22">
        <v>1376</v>
      </c>
      <c r="L94" s="22">
        <v>1277</v>
      </c>
      <c r="M94" s="18">
        <f t="shared" si="41"/>
        <v>2653</v>
      </c>
      <c r="N94" s="30">
        <f t="shared" si="53"/>
        <v>0.7370112479914301</v>
      </c>
      <c r="O94" s="30">
        <f t="shared" si="54"/>
        <v>0.7118171683389075</v>
      </c>
      <c r="P94" s="30">
        <f t="shared" si="62"/>
        <v>0.7246653919694073</v>
      </c>
      <c r="Q94" s="22">
        <v>196</v>
      </c>
      <c r="R94" s="22">
        <v>231</v>
      </c>
      <c r="S94" s="22">
        <f t="shared" si="42"/>
        <v>427</v>
      </c>
      <c r="T94" s="30">
        <f t="shared" si="55"/>
        <v>0.1049812533476165</v>
      </c>
      <c r="U94" s="30">
        <f t="shared" si="56"/>
        <v>0.12876254180602006</v>
      </c>
      <c r="V94" s="56">
        <f t="shared" si="57"/>
        <v>0.11663479923518165</v>
      </c>
      <c r="W94" s="32">
        <v>71</v>
      </c>
      <c r="X94" s="32">
        <v>107</v>
      </c>
      <c r="Y94" s="32">
        <f t="shared" si="45"/>
        <v>178</v>
      </c>
      <c r="Z94" s="35">
        <f t="shared" si="46"/>
        <v>0.03802892340653455</v>
      </c>
      <c r="AA94" s="35">
        <f t="shared" si="46"/>
        <v>0.05964325529542921</v>
      </c>
      <c r="AB94" s="35">
        <f t="shared" si="46"/>
        <v>0.04862059546571975</v>
      </c>
    </row>
    <row r="95" spans="1:28" s="5" customFormat="1" ht="28.5" customHeight="1">
      <c r="A95" s="70" t="s">
        <v>75</v>
      </c>
      <c r="B95" s="75">
        <f>B92+B93+B94</f>
        <v>3127</v>
      </c>
      <c r="C95" s="75">
        <f>C92+C93+C94</f>
        <v>3103</v>
      </c>
      <c r="D95" s="72">
        <f t="shared" si="63"/>
        <v>6230</v>
      </c>
      <c r="E95" s="75">
        <f>E92+E93+E94</f>
        <v>462</v>
      </c>
      <c r="F95" s="75">
        <f>F92+F93+F94</f>
        <v>467</v>
      </c>
      <c r="G95" s="72">
        <f t="shared" si="40"/>
        <v>929</v>
      </c>
      <c r="H95" s="73">
        <f t="shared" si="50"/>
        <v>0.1477454429165334</v>
      </c>
      <c r="I95" s="73">
        <f t="shared" si="51"/>
        <v>0.15049951659684177</v>
      </c>
      <c r="J95" s="73">
        <f t="shared" si="52"/>
        <v>0.1491171749598716</v>
      </c>
      <c r="K95" s="75">
        <f>K92+K93+K94</f>
        <v>2340</v>
      </c>
      <c r="L95" s="75">
        <f>L92+L93+L94</f>
        <v>2217</v>
      </c>
      <c r="M95" s="72">
        <f t="shared" si="41"/>
        <v>4557</v>
      </c>
      <c r="N95" s="73">
        <f t="shared" si="53"/>
        <v>0.7483210745123121</v>
      </c>
      <c r="O95" s="73">
        <f t="shared" si="54"/>
        <v>0.7144698678698034</v>
      </c>
      <c r="P95" s="73">
        <f t="shared" si="62"/>
        <v>0.7314606741573034</v>
      </c>
      <c r="Q95" s="75">
        <f>Q92+Q93+Q94</f>
        <v>325</v>
      </c>
      <c r="R95" s="75">
        <f>R92+R93+R94</f>
        <v>419</v>
      </c>
      <c r="S95" s="72">
        <f t="shared" si="42"/>
        <v>744</v>
      </c>
      <c r="T95" s="73">
        <f t="shared" si="55"/>
        <v>0.10393348257115446</v>
      </c>
      <c r="U95" s="73">
        <f t="shared" si="56"/>
        <v>0.13503061553335483</v>
      </c>
      <c r="V95" s="74">
        <f t="shared" si="57"/>
        <v>0.11942215088282504</v>
      </c>
      <c r="W95" s="70">
        <f>W92+W93+W94</f>
        <v>125</v>
      </c>
      <c r="X95" s="70">
        <f>X92+X93+X94</f>
        <v>197</v>
      </c>
      <c r="Y95" s="70">
        <f t="shared" si="45"/>
        <v>322</v>
      </c>
      <c r="Z95" s="73">
        <f t="shared" si="46"/>
        <v>0.03997441637352095</v>
      </c>
      <c r="AA95" s="73">
        <f t="shared" si="46"/>
        <v>0.06348694811472769</v>
      </c>
      <c r="AB95" s="73">
        <f t="shared" si="46"/>
        <v>0.051685393258426963</v>
      </c>
    </row>
    <row r="96" spans="1:28" s="5" customFormat="1" ht="28.5" customHeight="1">
      <c r="A96" s="24" t="s">
        <v>76</v>
      </c>
      <c r="B96" s="25">
        <f aca="true" t="shared" si="65" ref="B96:C99">E96+K96+Q96</f>
        <v>737</v>
      </c>
      <c r="C96" s="25">
        <f t="shared" si="65"/>
        <v>667</v>
      </c>
      <c r="D96" s="26">
        <f t="shared" si="63"/>
        <v>1404</v>
      </c>
      <c r="E96" s="27">
        <v>75</v>
      </c>
      <c r="F96" s="27">
        <v>52</v>
      </c>
      <c r="G96" s="26">
        <f t="shared" si="40"/>
        <v>127</v>
      </c>
      <c r="H96" s="28">
        <f t="shared" si="50"/>
        <v>0.10176390773405698</v>
      </c>
      <c r="I96" s="28">
        <f t="shared" si="51"/>
        <v>0.07796101949025487</v>
      </c>
      <c r="J96" s="28">
        <f t="shared" si="52"/>
        <v>0.09045584045584046</v>
      </c>
      <c r="K96" s="27">
        <v>516</v>
      </c>
      <c r="L96" s="27">
        <v>449</v>
      </c>
      <c r="M96" s="26">
        <f t="shared" si="41"/>
        <v>965</v>
      </c>
      <c r="N96" s="28">
        <f t="shared" si="53"/>
        <v>0.7001356852103121</v>
      </c>
      <c r="O96" s="28">
        <f t="shared" si="54"/>
        <v>0.6731634182908546</v>
      </c>
      <c r="P96" s="28">
        <f t="shared" si="62"/>
        <v>0.6873219373219374</v>
      </c>
      <c r="Q96" s="27">
        <v>146</v>
      </c>
      <c r="R96" s="27">
        <v>166</v>
      </c>
      <c r="S96" s="26">
        <f t="shared" si="42"/>
        <v>312</v>
      </c>
      <c r="T96" s="28">
        <f t="shared" si="55"/>
        <v>0.19810040705563092</v>
      </c>
      <c r="U96" s="28">
        <f t="shared" si="56"/>
        <v>0.24887556221889057</v>
      </c>
      <c r="V96" s="55">
        <f t="shared" si="57"/>
        <v>0.2222222222222222</v>
      </c>
      <c r="W96" s="37">
        <v>68</v>
      </c>
      <c r="X96" s="37">
        <v>96</v>
      </c>
      <c r="Y96" s="37">
        <f t="shared" si="45"/>
        <v>164</v>
      </c>
      <c r="Z96" s="40">
        <f t="shared" si="46"/>
        <v>0.09226594301221167</v>
      </c>
      <c r="AA96" s="40">
        <f t="shared" si="46"/>
        <v>0.14392803598200898</v>
      </c>
      <c r="AB96" s="40">
        <f t="shared" si="46"/>
        <v>0.1168091168091168</v>
      </c>
    </row>
    <row r="97" spans="1:28" s="5" customFormat="1" ht="28.5" customHeight="1">
      <c r="A97" s="12" t="s">
        <v>77</v>
      </c>
      <c r="B97" s="13">
        <f t="shared" si="65"/>
        <v>1920</v>
      </c>
      <c r="C97" s="13">
        <f t="shared" si="65"/>
        <v>1941</v>
      </c>
      <c r="D97" s="14">
        <f t="shared" si="63"/>
        <v>3861</v>
      </c>
      <c r="E97" s="14">
        <v>290</v>
      </c>
      <c r="F97" s="14">
        <v>262</v>
      </c>
      <c r="G97" s="14">
        <f t="shared" si="40"/>
        <v>552</v>
      </c>
      <c r="H97" s="15">
        <f t="shared" si="50"/>
        <v>0.15104166666666666</v>
      </c>
      <c r="I97" s="15">
        <f t="shared" si="51"/>
        <v>0.1349819680577022</v>
      </c>
      <c r="J97" s="15">
        <f t="shared" si="52"/>
        <v>0.14296814296814297</v>
      </c>
      <c r="K97" s="14">
        <v>1237</v>
      </c>
      <c r="L97" s="14">
        <v>1215</v>
      </c>
      <c r="M97" s="14">
        <f t="shared" si="41"/>
        <v>2452</v>
      </c>
      <c r="N97" s="15">
        <f t="shared" si="53"/>
        <v>0.6442708333333333</v>
      </c>
      <c r="O97" s="15">
        <f t="shared" si="54"/>
        <v>0.6259659969088099</v>
      </c>
      <c r="P97" s="15">
        <f t="shared" si="62"/>
        <v>0.6350686350686351</v>
      </c>
      <c r="Q97" s="14">
        <v>393</v>
      </c>
      <c r="R97" s="14">
        <v>464</v>
      </c>
      <c r="S97" s="14">
        <f t="shared" si="42"/>
        <v>857</v>
      </c>
      <c r="T97" s="15">
        <f t="shared" si="55"/>
        <v>0.2046875</v>
      </c>
      <c r="U97" s="15">
        <f t="shared" si="56"/>
        <v>0.2390520350334879</v>
      </c>
      <c r="V97" s="52">
        <f t="shared" si="57"/>
        <v>0.22196322196322196</v>
      </c>
      <c r="W97" s="12">
        <v>204</v>
      </c>
      <c r="X97" s="12">
        <v>269</v>
      </c>
      <c r="Y97" s="12">
        <f t="shared" si="45"/>
        <v>473</v>
      </c>
      <c r="Z97" s="15">
        <f t="shared" si="46"/>
        <v>0.10625</v>
      </c>
      <c r="AA97" s="15">
        <f t="shared" si="46"/>
        <v>0.13858835651725915</v>
      </c>
      <c r="AB97" s="15">
        <f t="shared" si="46"/>
        <v>0.1225071225071225</v>
      </c>
    </row>
    <row r="98" spans="1:28" s="5" customFormat="1" ht="28.5" customHeight="1">
      <c r="A98" s="12" t="s">
        <v>78</v>
      </c>
      <c r="B98" s="13">
        <f t="shared" si="65"/>
        <v>1077</v>
      </c>
      <c r="C98" s="13">
        <f t="shared" si="65"/>
        <v>1007</v>
      </c>
      <c r="D98" s="14">
        <f t="shared" si="63"/>
        <v>2084</v>
      </c>
      <c r="E98" s="14">
        <v>157</v>
      </c>
      <c r="F98" s="14">
        <v>109</v>
      </c>
      <c r="G98" s="14">
        <f t="shared" si="40"/>
        <v>266</v>
      </c>
      <c r="H98" s="15">
        <f t="shared" si="50"/>
        <v>0.1457753017641597</v>
      </c>
      <c r="I98" s="15">
        <f t="shared" si="51"/>
        <v>0.10824230387288977</v>
      </c>
      <c r="J98" s="15">
        <f t="shared" si="52"/>
        <v>0.1276391554702495</v>
      </c>
      <c r="K98" s="14">
        <v>687</v>
      </c>
      <c r="L98" s="14">
        <v>597</v>
      </c>
      <c r="M98" s="14">
        <f t="shared" si="41"/>
        <v>1284</v>
      </c>
      <c r="N98" s="15">
        <f t="shared" si="53"/>
        <v>0.637883008356546</v>
      </c>
      <c r="O98" s="15">
        <f t="shared" si="54"/>
        <v>0.5928500496524329</v>
      </c>
      <c r="P98" s="15">
        <f t="shared" si="62"/>
        <v>0.6161228406909789</v>
      </c>
      <c r="Q98" s="14">
        <v>233</v>
      </c>
      <c r="R98" s="14">
        <v>301</v>
      </c>
      <c r="S98" s="14">
        <f t="shared" si="42"/>
        <v>534</v>
      </c>
      <c r="T98" s="15">
        <f t="shared" si="55"/>
        <v>0.21634168987929434</v>
      </c>
      <c r="U98" s="15">
        <f t="shared" si="56"/>
        <v>0.29890764647467727</v>
      </c>
      <c r="V98" s="52">
        <f t="shared" si="57"/>
        <v>0.2562380038387716</v>
      </c>
      <c r="W98" s="12">
        <v>126</v>
      </c>
      <c r="X98" s="12">
        <v>173</v>
      </c>
      <c r="Y98" s="12">
        <f t="shared" si="45"/>
        <v>299</v>
      </c>
      <c r="Z98" s="15">
        <f t="shared" si="46"/>
        <v>0.116991643454039</v>
      </c>
      <c r="AA98" s="15">
        <f t="shared" si="46"/>
        <v>0.1717974180734856</v>
      </c>
      <c r="AB98" s="15">
        <f t="shared" si="46"/>
        <v>0.14347408829174665</v>
      </c>
    </row>
    <row r="99" spans="1:28" s="5" customFormat="1" ht="28.5" customHeight="1">
      <c r="A99" s="29" t="s">
        <v>79</v>
      </c>
      <c r="B99" s="21">
        <f t="shared" si="65"/>
        <v>834</v>
      </c>
      <c r="C99" s="21">
        <f t="shared" si="65"/>
        <v>839</v>
      </c>
      <c r="D99" s="22">
        <f t="shared" si="63"/>
        <v>1673</v>
      </c>
      <c r="E99" s="22">
        <v>144</v>
      </c>
      <c r="F99" s="22">
        <v>125</v>
      </c>
      <c r="G99" s="22">
        <f t="shared" si="40"/>
        <v>269</v>
      </c>
      <c r="H99" s="30">
        <f t="shared" si="50"/>
        <v>0.17266187050359713</v>
      </c>
      <c r="I99" s="30">
        <f t="shared" si="51"/>
        <v>0.14898688915375446</v>
      </c>
      <c r="J99" s="30">
        <f t="shared" si="52"/>
        <v>0.1607890017931859</v>
      </c>
      <c r="K99" s="22">
        <v>553</v>
      </c>
      <c r="L99" s="22">
        <v>549</v>
      </c>
      <c r="M99" s="22">
        <f t="shared" si="41"/>
        <v>1102</v>
      </c>
      <c r="N99" s="30">
        <f t="shared" si="53"/>
        <v>0.6630695443645084</v>
      </c>
      <c r="O99" s="30">
        <f t="shared" si="54"/>
        <v>0.6543504171632897</v>
      </c>
      <c r="P99" s="30">
        <f t="shared" si="62"/>
        <v>0.6586969515839809</v>
      </c>
      <c r="Q99" s="22">
        <v>137</v>
      </c>
      <c r="R99" s="22">
        <v>165</v>
      </c>
      <c r="S99" s="22">
        <f t="shared" si="42"/>
        <v>302</v>
      </c>
      <c r="T99" s="30">
        <f t="shared" si="55"/>
        <v>0.1642685851318945</v>
      </c>
      <c r="U99" s="30">
        <f t="shared" si="56"/>
        <v>0.1966626936829559</v>
      </c>
      <c r="V99" s="56">
        <f t="shared" si="57"/>
        <v>0.18051404662283324</v>
      </c>
      <c r="W99" s="32">
        <v>62</v>
      </c>
      <c r="X99" s="32">
        <v>77</v>
      </c>
      <c r="Y99" s="32">
        <f t="shared" si="45"/>
        <v>139</v>
      </c>
      <c r="Z99" s="35">
        <f t="shared" si="46"/>
        <v>0.07434052757793765</v>
      </c>
      <c r="AA99" s="35">
        <f t="shared" si="46"/>
        <v>0.09177592371871275</v>
      </c>
      <c r="AB99" s="35">
        <f t="shared" si="46"/>
        <v>0.0830842797369994</v>
      </c>
    </row>
    <row r="100" spans="1:28" s="5" customFormat="1" ht="28.5" customHeight="1">
      <c r="A100" s="70" t="s">
        <v>107</v>
      </c>
      <c r="B100" s="75">
        <f>B96+B97+B98+B99</f>
        <v>4568</v>
      </c>
      <c r="C100" s="75">
        <f>C96+C97+C98+C99</f>
        <v>4454</v>
      </c>
      <c r="D100" s="75">
        <f t="shared" si="63"/>
        <v>9022</v>
      </c>
      <c r="E100" s="75">
        <f>E96+E97+E98+E99</f>
        <v>666</v>
      </c>
      <c r="F100" s="75">
        <f>F96+F97+F98+F99</f>
        <v>548</v>
      </c>
      <c r="G100" s="75">
        <f t="shared" si="40"/>
        <v>1214</v>
      </c>
      <c r="H100" s="73">
        <f t="shared" si="50"/>
        <v>0.14579684763572678</v>
      </c>
      <c r="I100" s="73">
        <f t="shared" si="51"/>
        <v>0.12303547373147733</v>
      </c>
      <c r="J100" s="73">
        <f t="shared" si="52"/>
        <v>0.13455996453114608</v>
      </c>
      <c r="K100" s="75">
        <f>K96+K97+K98+K99</f>
        <v>2993</v>
      </c>
      <c r="L100" s="75">
        <f>L96+L97+L98+L99</f>
        <v>2810</v>
      </c>
      <c r="M100" s="75">
        <f t="shared" si="41"/>
        <v>5803</v>
      </c>
      <c r="N100" s="73">
        <f t="shared" si="53"/>
        <v>0.6552101576182137</v>
      </c>
      <c r="O100" s="73">
        <f t="shared" si="54"/>
        <v>0.6308935788055681</v>
      </c>
      <c r="P100" s="73">
        <f t="shared" si="62"/>
        <v>0.6432054976723565</v>
      </c>
      <c r="Q100" s="75">
        <f>Q96+Q97+Q98+Q99</f>
        <v>909</v>
      </c>
      <c r="R100" s="75">
        <f>R96+R97+R98+R99</f>
        <v>1096</v>
      </c>
      <c r="S100" s="75">
        <f t="shared" si="42"/>
        <v>2005</v>
      </c>
      <c r="T100" s="73">
        <f t="shared" si="55"/>
        <v>0.19899299474605955</v>
      </c>
      <c r="U100" s="73">
        <f t="shared" si="56"/>
        <v>0.24607094746295466</v>
      </c>
      <c r="V100" s="74">
        <f t="shared" si="57"/>
        <v>0.22223453779649746</v>
      </c>
      <c r="W100" s="70">
        <f>W96+W97+W98+W99</f>
        <v>460</v>
      </c>
      <c r="X100" s="70">
        <f>X96+X97+X98+X99</f>
        <v>615</v>
      </c>
      <c r="Y100" s="70">
        <f t="shared" si="45"/>
        <v>1075</v>
      </c>
      <c r="Z100" s="73">
        <f t="shared" si="46"/>
        <v>0.10070052539404553</v>
      </c>
      <c r="AA100" s="73">
        <f t="shared" si="46"/>
        <v>0.13807813201616526</v>
      </c>
      <c r="AB100" s="73">
        <f t="shared" si="46"/>
        <v>0.1191531811128353</v>
      </c>
    </row>
    <row r="101" spans="1:28" s="5" customFormat="1" ht="28.5" customHeight="1">
      <c r="A101" s="45" t="s">
        <v>80</v>
      </c>
      <c r="B101" s="25">
        <f aca="true" t="shared" si="66" ref="B101:C104">E101+K101+Q101</f>
        <v>1835</v>
      </c>
      <c r="C101" s="25">
        <f t="shared" si="66"/>
        <v>1769</v>
      </c>
      <c r="D101" s="26">
        <f t="shared" si="63"/>
        <v>3604</v>
      </c>
      <c r="E101" s="26">
        <v>206</v>
      </c>
      <c r="F101" s="26">
        <v>201</v>
      </c>
      <c r="G101" s="26">
        <f t="shared" si="40"/>
        <v>407</v>
      </c>
      <c r="H101" s="46">
        <f t="shared" si="50"/>
        <v>0.1122615803814714</v>
      </c>
      <c r="I101" s="46">
        <f t="shared" si="51"/>
        <v>0.11362351611079706</v>
      </c>
      <c r="J101" s="46">
        <f t="shared" si="52"/>
        <v>0.11293007769145394</v>
      </c>
      <c r="K101" s="26">
        <v>1198</v>
      </c>
      <c r="L101" s="26">
        <v>1058</v>
      </c>
      <c r="M101" s="26">
        <f t="shared" si="41"/>
        <v>2256</v>
      </c>
      <c r="N101" s="46">
        <f t="shared" si="53"/>
        <v>0.6528610354223433</v>
      </c>
      <c r="O101" s="46">
        <f t="shared" si="54"/>
        <v>0.5980780101752402</v>
      </c>
      <c r="P101" s="46">
        <f t="shared" si="62"/>
        <v>0.6259711431742508</v>
      </c>
      <c r="Q101" s="26">
        <v>431</v>
      </c>
      <c r="R101" s="26">
        <v>510</v>
      </c>
      <c r="S101" s="26">
        <f t="shared" si="42"/>
        <v>941</v>
      </c>
      <c r="T101" s="46">
        <f t="shared" si="55"/>
        <v>0.23487738419618528</v>
      </c>
      <c r="U101" s="46">
        <f t="shared" si="56"/>
        <v>0.28829847371396267</v>
      </c>
      <c r="V101" s="59">
        <f t="shared" si="57"/>
        <v>0.26109877913429524</v>
      </c>
      <c r="W101" s="37">
        <v>181</v>
      </c>
      <c r="X101" s="37">
        <v>240</v>
      </c>
      <c r="Y101" s="37">
        <f t="shared" si="45"/>
        <v>421</v>
      </c>
      <c r="Z101" s="40">
        <f t="shared" si="46"/>
        <v>0.09863760217983651</v>
      </c>
      <c r="AA101" s="40">
        <f t="shared" si="46"/>
        <v>0.13566986998304126</v>
      </c>
      <c r="AB101" s="40">
        <f t="shared" si="46"/>
        <v>0.11681465038845727</v>
      </c>
    </row>
    <row r="102" spans="1:28" s="5" customFormat="1" ht="28.5" customHeight="1">
      <c r="A102" s="12" t="s">
        <v>81</v>
      </c>
      <c r="B102" s="13">
        <f t="shared" si="66"/>
        <v>1092</v>
      </c>
      <c r="C102" s="13">
        <f t="shared" si="66"/>
        <v>996</v>
      </c>
      <c r="D102" s="14">
        <f t="shared" si="63"/>
        <v>2088</v>
      </c>
      <c r="E102" s="14">
        <v>130</v>
      </c>
      <c r="F102" s="14">
        <v>126</v>
      </c>
      <c r="G102" s="14">
        <f t="shared" si="40"/>
        <v>256</v>
      </c>
      <c r="H102" s="15">
        <f t="shared" si="50"/>
        <v>0.11904761904761904</v>
      </c>
      <c r="I102" s="15">
        <f t="shared" si="51"/>
        <v>0.12650602409638553</v>
      </c>
      <c r="J102" s="15">
        <f t="shared" si="52"/>
        <v>0.12260536398467432</v>
      </c>
      <c r="K102" s="14">
        <v>730</v>
      </c>
      <c r="L102" s="14">
        <v>610</v>
      </c>
      <c r="M102" s="14">
        <f t="shared" si="41"/>
        <v>1340</v>
      </c>
      <c r="N102" s="15">
        <f t="shared" si="53"/>
        <v>0.6684981684981685</v>
      </c>
      <c r="O102" s="15">
        <f t="shared" si="54"/>
        <v>0.6124497991967871</v>
      </c>
      <c r="P102" s="15">
        <f t="shared" si="62"/>
        <v>0.6417624521072797</v>
      </c>
      <c r="Q102" s="14">
        <v>232</v>
      </c>
      <c r="R102" s="14">
        <v>260</v>
      </c>
      <c r="S102" s="14">
        <f t="shared" si="42"/>
        <v>492</v>
      </c>
      <c r="T102" s="15">
        <f t="shared" si="55"/>
        <v>0.21245421245421245</v>
      </c>
      <c r="U102" s="15">
        <f t="shared" si="56"/>
        <v>0.26104417670682734</v>
      </c>
      <c r="V102" s="52">
        <f t="shared" si="57"/>
        <v>0.23563218390804597</v>
      </c>
      <c r="W102" s="12">
        <v>106</v>
      </c>
      <c r="X102" s="12">
        <v>131</v>
      </c>
      <c r="Y102" s="12">
        <f t="shared" si="45"/>
        <v>237</v>
      </c>
      <c r="Z102" s="15">
        <f t="shared" si="46"/>
        <v>0.09706959706959707</v>
      </c>
      <c r="AA102" s="15">
        <f t="shared" si="46"/>
        <v>0.13152610441767068</v>
      </c>
      <c r="AB102" s="15">
        <f t="shared" si="46"/>
        <v>0.11350574712643678</v>
      </c>
    </row>
    <row r="103" spans="1:28" s="5" customFormat="1" ht="28.5" customHeight="1">
      <c r="A103" s="12" t="s">
        <v>82</v>
      </c>
      <c r="B103" s="13">
        <f t="shared" si="66"/>
        <v>983</v>
      </c>
      <c r="C103" s="13">
        <f t="shared" si="66"/>
        <v>1019</v>
      </c>
      <c r="D103" s="14">
        <f t="shared" si="63"/>
        <v>2002</v>
      </c>
      <c r="E103" s="14">
        <v>151</v>
      </c>
      <c r="F103" s="14">
        <v>140</v>
      </c>
      <c r="G103" s="14">
        <f t="shared" si="40"/>
        <v>291</v>
      </c>
      <c r="H103" s="15">
        <f t="shared" si="50"/>
        <v>0.1536113936927772</v>
      </c>
      <c r="I103" s="15">
        <f t="shared" si="51"/>
        <v>0.13738959764474976</v>
      </c>
      <c r="J103" s="15">
        <f t="shared" si="52"/>
        <v>0.14535464535464535</v>
      </c>
      <c r="K103" s="14">
        <v>493</v>
      </c>
      <c r="L103" s="14">
        <v>505</v>
      </c>
      <c r="M103" s="14">
        <f t="shared" si="41"/>
        <v>998</v>
      </c>
      <c r="N103" s="15">
        <f t="shared" si="53"/>
        <v>0.5015259409969481</v>
      </c>
      <c r="O103" s="15">
        <f t="shared" si="54"/>
        <v>0.4955839057899902</v>
      </c>
      <c r="P103" s="15">
        <f t="shared" si="62"/>
        <v>0.4985014985014985</v>
      </c>
      <c r="Q103" s="14">
        <v>339</v>
      </c>
      <c r="R103" s="14">
        <v>374</v>
      </c>
      <c r="S103" s="14">
        <f t="shared" si="42"/>
        <v>713</v>
      </c>
      <c r="T103" s="15">
        <f t="shared" si="55"/>
        <v>0.34486266531027465</v>
      </c>
      <c r="U103" s="15">
        <f t="shared" si="56"/>
        <v>0.36702649656526004</v>
      </c>
      <c r="V103" s="52">
        <f t="shared" si="57"/>
        <v>0.35614385614385613</v>
      </c>
      <c r="W103" s="12">
        <v>151</v>
      </c>
      <c r="X103" s="12">
        <v>158</v>
      </c>
      <c r="Y103" s="12">
        <f t="shared" si="45"/>
        <v>309</v>
      </c>
      <c r="Z103" s="15">
        <f t="shared" si="46"/>
        <v>0.1536113936927772</v>
      </c>
      <c r="AA103" s="15">
        <f t="shared" si="46"/>
        <v>0.155053974484789</v>
      </c>
      <c r="AB103" s="15">
        <f t="shared" si="46"/>
        <v>0.15434565434565434</v>
      </c>
    </row>
    <row r="104" spans="1:28" s="5" customFormat="1" ht="28.5" customHeight="1">
      <c r="A104" s="29" t="s">
        <v>83</v>
      </c>
      <c r="B104" s="21">
        <f t="shared" si="66"/>
        <v>238</v>
      </c>
      <c r="C104" s="21">
        <f t="shared" si="66"/>
        <v>238</v>
      </c>
      <c r="D104" s="22">
        <f t="shared" si="63"/>
        <v>476</v>
      </c>
      <c r="E104" s="22">
        <v>32</v>
      </c>
      <c r="F104" s="22">
        <v>30</v>
      </c>
      <c r="G104" s="22">
        <f t="shared" si="40"/>
        <v>62</v>
      </c>
      <c r="H104" s="30">
        <f t="shared" si="50"/>
        <v>0.13445378151260504</v>
      </c>
      <c r="I104" s="30">
        <f t="shared" si="51"/>
        <v>0.12605042016806722</v>
      </c>
      <c r="J104" s="30">
        <f t="shared" si="52"/>
        <v>0.13025210084033614</v>
      </c>
      <c r="K104" s="22">
        <v>134</v>
      </c>
      <c r="L104" s="22">
        <v>131</v>
      </c>
      <c r="M104" s="22">
        <f t="shared" si="41"/>
        <v>265</v>
      </c>
      <c r="N104" s="30">
        <f t="shared" si="53"/>
        <v>0.5630252100840336</v>
      </c>
      <c r="O104" s="30">
        <f t="shared" si="54"/>
        <v>0.5504201680672269</v>
      </c>
      <c r="P104" s="30">
        <f t="shared" si="62"/>
        <v>0.5567226890756303</v>
      </c>
      <c r="Q104" s="22">
        <v>72</v>
      </c>
      <c r="R104" s="22">
        <v>77</v>
      </c>
      <c r="S104" s="22">
        <f t="shared" si="42"/>
        <v>149</v>
      </c>
      <c r="T104" s="30">
        <f t="shared" si="55"/>
        <v>0.3025210084033613</v>
      </c>
      <c r="U104" s="30">
        <f t="shared" si="56"/>
        <v>0.3235294117647059</v>
      </c>
      <c r="V104" s="56">
        <f t="shared" si="57"/>
        <v>0.3130252100840336</v>
      </c>
      <c r="W104" s="32">
        <v>31</v>
      </c>
      <c r="X104" s="32">
        <v>27</v>
      </c>
      <c r="Y104" s="32">
        <f>W104+X104</f>
        <v>58</v>
      </c>
      <c r="Z104" s="35">
        <f t="shared" si="46"/>
        <v>0.13025210084033614</v>
      </c>
      <c r="AA104" s="35">
        <f t="shared" si="46"/>
        <v>0.1134453781512605</v>
      </c>
      <c r="AB104" s="35">
        <f t="shared" si="46"/>
        <v>0.12184873949579832</v>
      </c>
    </row>
    <row r="105" spans="1:28" s="5" customFormat="1" ht="28.5" customHeight="1">
      <c r="A105" s="70" t="s">
        <v>108</v>
      </c>
      <c r="B105" s="75">
        <f>B101+B102+B103+B104</f>
        <v>4148</v>
      </c>
      <c r="C105" s="75">
        <f>C101+C102+C103+C104</f>
        <v>4022</v>
      </c>
      <c r="D105" s="72">
        <f t="shared" si="63"/>
        <v>8170</v>
      </c>
      <c r="E105" s="75">
        <f>E101+E102+E103+E104</f>
        <v>519</v>
      </c>
      <c r="F105" s="75">
        <f>F101+F102+F103+F104</f>
        <v>497</v>
      </c>
      <c r="G105" s="72">
        <f t="shared" si="40"/>
        <v>1016</v>
      </c>
      <c r="H105" s="73">
        <f t="shared" si="50"/>
        <v>0.1251205400192864</v>
      </c>
      <c r="I105" s="73">
        <f t="shared" si="51"/>
        <v>0.12357036300348086</v>
      </c>
      <c r="J105" s="73">
        <f t="shared" si="52"/>
        <v>0.12435740514075887</v>
      </c>
      <c r="K105" s="75">
        <f>K101+K102+K103+K104</f>
        <v>2555</v>
      </c>
      <c r="L105" s="75">
        <f>L101+L102+L103+L104</f>
        <v>2304</v>
      </c>
      <c r="M105" s="72">
        <f t="shared" si="41"/>
        <v>4859</v>
      </c>
      <c r="N105" s="73">
        <f t="shared" si="53"/>
        <v>0.6159594985535197</v>
      </c>
      <c r="O105" s="73">
        <f t="shared" si="54"/>
        <v>0.572849328692193</v>
      </c>
      <c r="P105" s="73">
        <f t="shared" si="62"/>
        <v>0.5947368421052631</v>
      </c>
      <c r="Q105" s="75">
        <f>Q101+Q102+Q103+Q104</f>
        <v>1074</v>
      </c>
      <c r="R105" s="75">
        <f>R101+R102+R103+R104</f>
        <v>1221</v>
      </c>
      <c r="S105" s="72">
        <f t="shared" si="42"/>
        <v>2295</v>
      </c>
      <c r="T105" s="73">
        <f t="shared" si="55"/>
        <v>0.2589199614271938</v>
      </c>
      <c r="U105" s="73">
        <f t="shared" si="56"/>
        <v>0.3035803083043262</v>
      </c>
      <c r="V105" s="74">
        <f t="shared" si="57"/>
        <v>0.28090575275397794</v>
      </c>
      <c r="W105" s="70">
        <f>W101+W102+W103+W104</f>
        <v>469</v>
      </c>
      <c r="X105" s="70">
        <f>X101+X102+X103+X104</f>
        <v>556</v>
      </c>
      <c r="Y105" s="70">
        <f t="shared" si="45"/>
        <v>1025</v>
      </c>
      <c r="Z105" s="73">
        <f t="shared" si="46"/>
        <v>0.1130665380906461</v>
      </c>
      <c r="AA105" s="73">
        <f t="shared" si="46"/>
        <v>0.13823968175037296</v>
      </c>
      <c r="AB105" s="73">
        <f t="shared" si="46"/>
        <v>0.12545899632802937</v>
      </c>
    </row>
    <row r="106" spans="1:28" s="5" customFormat="1" ht="28.5" customHeight="1">
      <c r="A106" s="24" t="s">
        <v>84</v>
      </c>
      <c r="B106" s="25">
        <f aca="true" t="shared" si="67" ref="B106:B115">E106+K106+Q106</f>
        <v>656</v>
      </c>
      <c r="C106" s="25">
        <f aca="true" t="shared" si="68" ref="C106:C115">F106+L106+R106</f>
        <v>590</v>
      </c>
      <c r="D106" s="26">
        <f aca="true" t="shared" si="69" ref="D106:D119">B106+C106</f>
        <v>1246</v>
      </c>
      <c r="E106" s="27">
        <v>70</v>
      </c>
      <c r="F106" s="27">
        <v>70</v>
      </c>
      <c r="G106" s="26">
        <f t="shared" si="40"/>
        <v>140</v>
      </c>
      <c r="H106" s="28">
        <f aca="true" t="shared" si="70" ref="H106:H116">E106/B106</f>
        <v>0.10670731707317073</v>
      </c>
      <c r="I106" s="28">
        <f aca="true" t="shared" si="71" ref="I106:I116">F106/C106</f>
        <v>0.11864406779661017</v>
      </c>
      <c r="J106" s="28">
        <f aca="true" t="shared" si="72" ref="J106:J116">G106/D106</f>
        <v>0.11235955056179775</v>
      </c>
      <c r="K106" s="27">
        <v>426</v>
      </c>
      <c r="L106" s="27">
        <v>345</v>
      </c>
      <c r="M106" s="26">
        <f t="shared" si="41"/>
        <v>771</v>
      </c>
      <c r="N106" s="28">
        <f aca="true" t="shared" si="73" ref="N106:N115">K106/B106</f>
        <v>0.649390243902439</v>
      </c>
      <c r="O106" s="28">
        <f aca="true" t="shared" si="74" ref="O106:O115">L106/C106</f>
        <v>0.5847457627118644</v>
      </c>
      <c r="P106" s="28">
        <f aca="true" t="shared" si="75" ref="P106:P115">M106/D106</f>
        <v>0.6187800963081862</v>
      </c>
      <c r="Q106" s="27">
        <v>160</v>
      </c>
      <c r="R106" s="27">
        <v>175</v>
      </c>
      <c r="S106" s="26">
        <f t="shared" si="42"/>
        <v>335</v>
      </c>
      <c r="T106" s="28">
        <f aca="true" t="shared" si="76" ref="T106:T115">Q106/B106</f>
        <v>0.24390243902439024</v>
      </c>
      <c r="U106" s="28">
        <f aca="true" t="shared" si="77" ref="U106:U115">R106/C106</f>
        <v>0.2966101694915254</v>
      </c>
      <c r="V106" s="55">
        <f aca="true" t="shared" si="78" ref="V106:V115">S106/D106</f>
        <v>0.26886035313001605</v>
      </c>
      <c r="W106" s="37">
        <v>65</v>
      </c>
      <c r="X106" s="37">
        <v>78</v>
      </c>
      <c r="Y106" s="37">
        <f t="shared" si="45"/>
        <v>143</v>
      </c>
      <c r="Z106" s="40">
        <f t="shared" si="46"/>
        <v>0.09908536585365854</v>
      </c>
      <c r="AA106" s="40">
        <f t="shared" si="46"/>
        <v>0.13220338983050847</v>
      </c>
      <c r="AB106" s="40">
        <f t="shared" si="46"/>
        <v>0.11476725521669343</v>
      </c>
    </row>
    <row r="107" spans="1:28" s="5" customFormat="1" ht="28.5" customHeight="1">
      <c r="A107" s="12" t="s">
        <v>85</v>
      </c>
      <c r="B107" s="13">
        <f t="shared" si="67"/>
        <v>415</v>
      </c>
      <c r="C107" s="13">
        <f t="shared" si="68"/>
        <v>418</v>
      </c>
      <c r="D107" s="14">
        <f t="shared" si="69"/>
        <v>833</v>
      </c>
      <c r="E107" s="14">
        <v>53</v>
      </c>
      <c r="F107" s="14">
        <v>55</v>
      </c>
      <c r="G107" s="14">
        <f t="shared" si="40"/>
        <v>108</v>
      </c>
      <c r="H107" s="15">
        <f t="shared" si="70"/>
        <v>0.12771084337349398</v>
      </c>
      <c r="I107" s="15">
        <f t="shared" si="71"/>
        <v>0.13157894736842105</v>
      </c>
      <c r="J107" s="15">
        <f t="shared" si="72"/>
        <v>0.12965186074429771</v>
      </c>
      <c r="K107" s="14">
        <v>274</v>
      </c>
      <c r="L107" s="14">
        <v>259</v>
      </c>
      <c r="M107" s="14">
        <f t="shared" si="41"/>
        <v>533</v>
      </c>
      <c r="N107" s="15">
        <f t="shared" si="73"/>
        <v>0.6602409638554216</v>
      </c>
      <c r="O107" s="15">
        <f t="shared" si="74"/>
        <v>0.6196172248803827</v>
      </c>
      <c r="P107" s="15">
        <f t="shared" si="75"/>
        <v>0.6398559423769508</v>
      </c>
      <c r="Q107" s="14">
        <v>88</v>
      </c>
      <c r="R107" s="14">
        <v>104</v>
      </c>
      <c r="S107" s="14">
        <f t="shared" si="42"/>
        <v>192</v>
      </c>
      <c r="T107" s="15">
        <f t="shared" si="76"/>
        <v>0.21204819277108433</v>
      </c>
      <c r="U107" s="15">
        <f t="shared" si="77"/>
        <v>0.24880382775119617</v>
      </c>
      <c r="V107" s="52">
        <f t="shared" si="78"/>
        <v>0.2304921968787515</v>
      </c>
      <c r="W107" s="12">
        <v>34</v>
      </c>
      <c r="X107" s="12">
        <v>51</v>
      </c>
      <c r="Y107" s="12">
        <f t="shared" si="45"/>
        <v>85</v>
      </c>
      <c r="Z107" s="15">
        <f t="shared" si="46"/>
        <v>0.0819277108433735</v>
      </c>
      <c r="AA107" s="15">
        <f t="shared" si="46"/>
        <v>0.12200956937799043</v>
      </c>
      <c r="AB107" s="15">
        <f t="shared" si="46"/>
        <v>0.10204081632653061</v>
      </c>
    </row>
    <row r="108" spans="1:28" s="5" customFormat="1" ht="28.5" customHeight="1">
      <c r="A108" s="12" t="s">
        <v>86</v>
      </c>
      <c r="B108" s="13">
        <f t="shared" si="67"/>
        <v>609</v>
      </c>
      <c r="C108" s="13">
        <f t="shared" si="68"/>
        <v>627</v>
      </c>
      <c r="D108" s="14">
        <f t="shared" si="69"/>
        <v>1236</v>
      </c>
      <c r="E108" s="14">
        <v>52</v>
      </c>
      <c r="F108" s="14">
        <v>58</v>
      </c>
      <c r="G108" s="14">
        <f t="shared" si="40"/>
        <v>110</v>
      </c>
      <c r="H108" s="15">
        <f t="shared" si="70"/>
        <v>0.08538587848932677</v>
      </c>
      <c r="I108" s="15">
        <f t="shared" si="71"/>
        <v>0.09250398724082935</v>
      </c>
      <c r="J108" s="15">
        <f t="shared" si="72"/>
        <v>0.0889967637540453</v>
      </c>
      <c r="K108" s="14">
        <v>404</v>
      </c>
      <c r="L108" s="14">
        <v>383</v>
      </c>
      <c r="M108" s="14">
        <f t="shared" si="41"/>
        <v>787</v>
      </c>
      <c r="N108" s="15">
        <f t="shared" si="73"/>
        <v>0.6633825944170771</v>
      </c>
      <c r="O108" s="15">
        <f t="shared" si="74"/>
        <v>0.6108452950558214</v>
      </c>
      <c r="P108" s="15">
        <f t="shared" si="75"/>
        <v>0.6367313915857605</v>
      </c>
      <c r="Q108" s="14">
        <v>153</v>
      </c>
      <c r="R108" s="14">
        <v>186</v>
      </c>
      <c r="S108" s="14">
        <f t="shared" si="42"/>
        <v>339</v>
      </c>
      <c r="T108" s="15">
        <f t="shared" si="76"/>
        <v>0.2512315270935961</v>
      </c>
      <c r="U108" s="15">
        <f t="shared" si="77"/>
        <v>0.2966507177033493</v>
      </c>
      <c r="V108" s="52">
        <f t="shared" si="78"/>
        <v>0.27427184466019416</v>
      </c>
      <c r="W108" s="12">
        <v>58</v>
      </c>
      <c r="X108" s="12">
        <v>93</v>
      </c>
      <c r="Y108" s="12">
        <f t="shared" si="45"/>
        <v>151</v>
      </c>
      <c r="Z108" s="15">
        <f t="shared" si="46"/>
        <v>0.09523809523809523</v>
      </c>
      <c r="AA108" s="15">
        <f t="shared" si="46"/>
        <v>0.14832535885167464</v>
      </c>
      <c r="AB108" s="15">
        <f t="shared" si="46"/>
        <v>0.12216828478964402</v>
      </c>
    </row>
    <row r="109" spans="1:28" s="5" customFormat="1" ht="28.5" customHeight="1">
      <c r="A109" s="12" t="s">
        <v>87</v>
      </c>
      <c r="B109" s="13">
        <f t="shared" si="67"/>
        <v>259</v>
      </c>
      <c r="C109" s="13">
        <f t="shared" si="68"/>
        <v>299</v>
      </c>
      <c r="D109" s="14">
        <f t="shared" si="69"/>
        <v>558</v>
      </c>
      <c r="E109" s="14">
        <v>38</v>
      </c>
      <c r="F109" s="14">
        <v>40</v>
      </c>
      <c r="G109" s="14">
        <f t="shared" si="40"/>
        <v>78</v>
      </c>
      <c r="H109" s="15">
        <f t="shared" si="70"/>
        <v>0.14671814671814673</v>
      </c>
      <c r="I109" s="15">
        <f t="shared" si="71"/>
        <v>0.13377926421404682</v>
      </c>
      <c r="J109" s="15">
        <f t="shared" si="72"/>
        <v>0.13978494623655913</v>
      </c>
      <c r="K109" s="14">
        <v>145</v>
      </c>
      <c r="L109" s="14">
        <v>163</v>
      </c>
      <c r="M109" s="14">
        <f t="shared" si="41"/>
        <v>308</v>
      </c>
      <c r="N109" s="15">
        <f t="shared" si="73"/>
        <v>0.5598455598455598</v>
      </c>
      <c r="O109" s="15">
        <f t="shared" si="74"/>
        <v>0.5451505016722408</v>
      </c>
      <c r="P109" s="15">
        <f t="shared" si="75"/>
        <v>0.5519713261648745</v>
      </c>
      <c r="Q109" s="14">
        <v>76</v>
      </c>
      <c r="R109" s="14">
        <v>96</v>
      </c>
      <c r="S109" s="14">
        <f t="shared" si="42"/>
        <v>172</v>
      </c>
      <c r="T109" s="15">
        <f t="shared" si="76"/>
        <v>0.29343629343629346</v>
      </c>
      <c r="U109" s="15">
        <f t="shared" si="77"/>
        <v>0.3210702341137124</v>
      </c>
      <c r="V109" s="52">
        <f t="shared" si="78"/>
        <v>0.30824372759856633</v>
      </c>
      <c r="W109" s="12">
        <v>44</v>
      </c>
      <c r="X109" s="12">
        <v>60</v>
      </c>
      <c r="Y109" s="12">
        <f t="shared" si="45"/>
        <v>104</v>
      </c>
      <c r="Z109" s="15">
        <f t="shared" si="46"/>
        <v>0.16988416988416988</v>
      </c>
      <c r="AA109" s="15">
        <f t="shared" si="46"/>
        <v>0.20066889632107024</v>
      </c>
      <c r="AB109" s="15">
        <f t="shared" si="46"/>
        <v>0.1863799283154122</v>
      </c>
    </row>
    <row r="110" spans="1:28" s="5" customFormat="1" ht="28.5" customHeight="1">
      <c r="A110" s="12" t="s">
        <v>88</v>
      </c>
      <c r="B110" s="13">
        <f t="shared" si="67"/>
        <v>150</v>
      </c>
      <c r="C110" s="13">
        <f t="shared" si="68"/>
        <v>137</v>
      </c>
      <c r="D110" s="14">
        <f t="shared" si="69"/>
        <v>287</v>
      </c>
      <c r="E110" s="14">
        <v>19</v>
      </c>
      <c r="F110" s="14">
        <v>17</v>
      </c>
      <c r="G110" s="14">
        <f t="shared" si="40"/>
        <v>36</v>
      </c>
      <c r="H110" s="15">
        <f t="shared" si="70"/>
        <v>0.12666666666666668</v>
      </c>
      <c r="I110" s="15">
        <f t="shared" si="71"/>
        <v>0.12408759124087591</v>
      </c>
      <c r="J110" s="15">
        <f t="shared" si="72"/>
        <v>0.1254355400696864</v>
      </c>
      <c r="K110" s="14">
        <v>92</v>
      </c>
      <c r="L110" s="14">
        <v>70</v>
      </c>
      <c r="M110" s="14">
        <f t="shared" si="41"/>
        <v>162</v>
      </c>
      <c r="N110" s="15">
        <f t="shared" si="73"/>
        <v>0.6133333333333333</v>
      </c>
      <c r="O110" s="15">
        <f t="shared" si="74"/>
        <v>0.5109489051094891</v>
      </c>
      <c r="P110" s="15">
        <f t="shared" si="75"/>
        <v>0.5644599303135889</v>
      </c>
      <c r="Q110" s="14">
        <v>39</v>
      </c>
      <c r="R110" s="14">
        <v>50</v>
      </c>
      <c r="S110" s="14">
        <f t="shared" si="42"/>
        <v>89</v>
      </c>
      <c r="T110" s="15">
        <f t="shared" si="76"/>
        <v>0.26</v>
      </c>
      <c r="U110" s="15">
        <f t="shared" si="77"/>
        <v>0.36496350364963503</v>
      </c>
      <c r="V110" s="52">
        <f t="shared" si="78"/>
        <v>0.31010452961672474</v>
      </c>
      <c r="W110" s="12">
        <v>20</v>
      </c>
      <c r="X110" s="12">
        <v>31</v>
      </c>
      <c r="Y110" s="12">
        <f t="shared" si="45"/>
        <v>51</v>
      </c>
      <c r="Z110" s="15">
        <f t="shared" si="46"/>
        <v>0.13333333333333333</v>
      </c>
      <c r="AA110" s="15">
        <f t="shared" si="46"/>
        <v>0.22627737226277372</v>
      </c>
      <c r="AB110" s="15">
        <f t="shared" si="46"/>
        <v>0.17770034843205576</v>
      </c>
    </row>
    <row r="111" spans="1:28" s="5" customFormat="1" ht="28.5" customHeight="1">
      <c r="A111" s="12" t="s">
        <v>89</v>
      </c>
      <c r="B111" s="13">
        <f t="shared" si="67"/>
        <v>91</v>
      </c>
      <c r="C111" s="13">
        <f t="shared" si="68"/>
        <v>91</v>
      </c>
      <c r="D111" s="14">
        <f t="shared" si="69"/>
        <v>182</v>
      </c>
      <c r="E111" s="14">
        <v>15</v>
      </c>
      <c r="F111" s="14">
        <v>14</v>
      </c>
      <c r="G111" s="14">
        <f t="shared" si="40"/>
        <v>29</v>
      </c>
      <c r="H111" s="15">
        <f t="shared" si="70"/>
        <v>0.16483516483516483</v>
      </c>
      <c r="I111" s="15">
        <f t="shared" si="71"/>
        <v>0.15384615384615385</v>
      </c>
      <c r="J111" s="15">
        <f t="shared" si="72"/>
        <v>0.15934065934065933</v>
      </c>
      <c r="K111" s="14">
        <v>51</v>
      </c>
      <c r="L111" s="14">
        <v>48</v>
      </c>
      <c r="M111" s="14">
        <f t="shared" si="41"/>
        <v>99</v>
      </c>
      <c r="N111" s="15">
        <f t="shared" si="73"/>
        <v>0.5604395604395604</v>
      </c>
      <c r="O111" s="15">
        <f t="shared" si="74"/>
        <v>0.5274725274725275</v>
      </c>
      <c r="P111" s="15">
        <f t="shared" si="75"/>
        <v>0.5439560439560439</v>
      </c>
      <c r="Q111" s="14">
        <v>25</v>
      </c>
      <c r="R111" s="14">
        <v>29</v>
      </c>
      <c r="S111" s="14">
        <f t="shared" si="42"/>
        <v>54</v>
      </c>
      <c r="T111" s="15">
        <f t="shared" si="76"/>
        <v>0.27472527472527475</v>
      </c>
      <c r="U111" s="15">
        <f t="shared" si="77"/>
        <v>0.31868131868131866</v>
      </c>
      <c r="V111" s="52">
        <f t="shared" si="78"/>
        <v>0.2967032967032967</v>
      </c>
      <c r="W111" s="12">
        <v>9</v>
      </c>
      <c r="X111" s="12">
        <v>16</v>
      </c>
      <c r="Y111" s="12">
        <f t="shared" si="45"/>
        <v>25</v>
      </c>
      <c r="Z111" s="15">
        <f t="shared" si="46"/>
        <v>0.0989010989010989</v>
      </c>
      <c r="AA111" s="15">
        <f t="shared" si="46"/>
        <v>0.17582417582417584</v>
      </c>
      <c r="AB111" s="15">
        <f t="shared" si="46"/>
        <v>0.13736263736263737</v>
      </c>
    </row>
    <row r="112" spans="1:28" s="5" customFormat="1" ht="28.5" customHeight="1">
      <c r="A112" s="12" t="s">
        <v>90</v>
      </c>
      <c r="B112" s="13">
        <f t="shared" si="67"/>
        <v>565</v>
      </c>
      <c r="C112" s="13">
        <f t="shared" si="68"/>
        <v>496</v>
      </c>
      <c r="D112" s="14">
        <f t="shared" si="69"/>
        <v>1061</v>
      </c>
      <c r="E112" s="14">
        <v>82</v>
      </c>
      <c r="F112" s="14">
        <v>69</v>
      </c>
      <c r="G112" s="14">
        <f t="shared" si="40"/>
        <v>151</v>
      </c>
      <c r="H112" s="15">
        <f t="shared" si="70"/>
        <v>0.14513274336283186</v>
      </c>
      <c r="I112" s="15">
        <f t="shared" si="71"/>
        <v>0.13911290322580644</v>
      </c>
      <c r="J112" s="15">
        <f t="shared" si="72"/>
        <v>0.1423185673892554</v>
      </c>
      <c r="K112" s="14">
        <v>380</v>
      </c>
      <c r="L112" s="14">
        <v>318</v>
      </c>
      <c r="M112" s="14">
        <f t="shared" si="41"/>
        <v>698</v>
      </c>
      <c r="N112" s="15">
        <f t="shared" si="73"/>
        <v>0.672566371681416</v>
      </c>
      <c r="O112" s="15">
        <f t="shared" si="74"/>
        <v>0.6411290322580645</v>
      </c>
      <c r="P112" s="15">
        <f t="shared" si="75"/>
        <v>0.6578699340245052</v>
      </c>
      <c r="Q112" s="14">
        <v>103</v>
      </c>
      <c r="R112" s="14">
        <v>109</v>
      </c>
      <c r="S112" s="14">
        <f t="shared" si="42"/>
        <v>212</v>
      </c>
      <c r="T112" s="15">
        <f t="shared" si="76"/>
        <v>0.18230088495575222</v>
      </c>
      <c r="U112" s="15">
        <f t="shared" si="77"/>
        <v>0.21975806451612903</v>
      </c>
      <c r="V112" s="52">
        <f t="shared" si="78"/>
        <v>0.1998114985862394</v>
      </c>
      <c r="W112" s="12">
        <v>43</v>
      </c>
      <c r="X112" s="12">
        <v>41</v>
      </c>
      <c r="Y112" s="12">
        <f t="shared" si="45"/>
        <v>84</v>
      </c>
      <c r="Z112" s="15">
        <f t="shared" si="46"/>
        <v>0.07610619469026549</v>
      </c>
      <c r="AA112" s="15">
        <f t="shared" si="46"/>
        <v>0.08266129032258064</v>
      </c>
      <c r="AB112" s="15">
        <f t="shared" si="46"/>
        <v>0.07917059377945335</v>
      </c>
    </row>
    <row r="113" spans="1:28" s="5" customFormat="1" ht="28.5" customHeight="1">
      <c r="A113" s="12" t="s">
        <v>91</v>
      </c>
      <c r="B113" s="13">
        <f t="shared" si="67"/>
        <v>161</v>
      </c>
      <c r="C113" s="13">
        <f t="shared" si="68"/>
        <v>168</v>
      </c>
      <c r="D113" s="14">
        <f t="shared" si="69"/>
        <v>329</v>
      </c>
      <c r="E113" s="14">
        <v>24</v>
      </c>
      <c r="F113" s="14">
        <v>22</v>
      </c>
      <c r="G113" s="14">
        <f t="shared" si="40"/>
        <v>46</v>
      </c>
      <c r="H113" s="15">
        <f t="shared" si="70"/>
        <v>0.14906832298136646</v>
      </c>
      <c r="I113" s="15">
        <f t="shared" si="71"/>
        <v>0.13095238095238096</v>
      </c>
      <c r="J113" s="15">
        <f t="shared" si="72"/>
        <v>0.1398176291793313</v>
      </c>
      <c r="K113" s="14">
        <v>113</v>
      </c>
      <c r="L113" s="14">
        <v>118</v>
      </c>
      <c r="M113" s="14">
        <f t="shared" si="41"/>
        <v>231</v>
      </c>
      <c r="N113" s="15">
        <f t="shared" si="73"/>
        <v>0.7018633540372671</v>
      </c>
      <c r="O113" s="15">
        <f t="shared" si="74"/>
        <v>0.7023809523809523</v>
      </c>
      <c r="P113" s="15">
        <f t="shared" si="75"/>
        <v>0.7021276595744681</v>
      </c>
      <c r="Q113" s="14">
        <v>24</v>
      </c>
      <c r="R113" s="14">
        <v>28</v>
      </c>
      <c r="S113" s="14">
        <f t="shared" si="42"/>
        <v>52</v>
      </c>
      <c r="T113" s="15">
        <f t="shared" si="76"/>
        <v>0.14906832298136646</v>
      </c>
      <c r="U113" s="15">
        <f t="shared" si="77"/>
        <v>0.16666666666666666</v>
      </c>
      <c r="V113" s="52">
        <f t="shared" si="78"/>
        <v>0.1580547112462006</v>
      </c>
      <c r="W113" s="12">
        <v>6</v>
      </c>
      <c r="X113" s="12">
        <v>16</v>
      </c>
      <c r="Y113" s="12">
        <f t="shared" si="45"/>
        <v>22</v>
      </c>
      <c r="Z113" s="15">
        <f t="shared" si="46"/>
        <v>0.037267080745341616</v>
      </c>
      <c r="AA113" s="15">
        <f t="shared" si="46"/>
        <v>0.09523809523809523</v>
      </c>
      <c r="AB113" s="15">
        <f t="shared" si="46"/>
        <v>0.0668693009118541</v>
      </c>
    </row>
    <row r="114" spans="1:28" s="5" customFormat="1" ht="28.5" customHeight="1">
      <c r="A114" s="12" t="s">
        <v>92</v>
      </c>
      <c r="B114" s="13">
        <f t="shared" si="67"/>
        <v>1104</v>
      </c>
      <c r="C114" s="13">
        <f t="shared" si="68"/>
        <v>1227</v>
      </c>
      <c r="D114" s="14">
        <f t="shared" si="69"/>
        <v>2331</v>
      </c>
      <c r="E114" s="14">
        <v>88</v>
      </c>
      <c r="F114" s="14">
        <v>103</v>
      </c>
      <c r="G114" s="14">
        <f t="shared" si="40"/>
        <v>191</v>
      </c>
      <c r="H114" s="15">
        <f t="shared" si="70"/>
        <v>0.07971014492753623</v>
      </c>
      <c r="I114" s="15">
        <f t="shared" si="71"/>
        <v>0.08394458027709861</v>
      </c>
      <c r="J114" s="15">
        <f t="shared" si="72"/>
        <v>0.08193908193908193</v>
      </c>
      <c r="K114" s="14">
        <v>583</v>
      </c>
      <c r="L114" s="14">
        <v>669</v>
      </c>
      <c r="M114" s="14">
        <f t="shared" si="41"/>
        <v>1252</v>
      </c>
      <c r="N114" s="15">
        <f t="shared" si="73"/>
        <v>0.5280797101449275</v>
      </c>
      <c r="O114" s="15">
        <f t="shared" si="74"/>
        <v>0.5452322738386308</v>
      </c>
      <c r="P114" s="15">
        <f t="shared" si="75"/>
        <v>0.5371085371085371</v>
      </c>
      <c r="Q114" s="14">
        <v>433</v>
      </c>
      <c r="R114" s="14">
        <v>455</v>
      </c>
      <c r="S114" s="14">
        <f t="shared" si="42"/>
        <v>888</v>
      </c>
      <c r="T114" s="15">
        <f t="shared" si="76"/>
        <v>0.39221014492753625</v>
      </c>
      <c r="U114" s="15">
        <f t="shared" si="77"/>
        <v>0.37082314588427057</v>
      </c>
      <c r="V114" s="52">
        <f t="shared" si="78"/>
        <v>0.38095238095238093</v>
      </c>
      <c r="W114" s="12">
        <v>126</v>
      </c>
      <c r="X114" s="12">
        <v>195</v>
      </c>
      <c r="Y114" s="12">
        <f t="shared" si="45"/>
        <v>321</v>
      </c>
      <c r="Z114" s="15">
        <f t="shared" si="46"/>
        <v>0.11413043478260869</v>
      </c>
      <c r="AA114" s="15">
        <f t="shared" si="46"/>
        <v>0.15892420537897312</v>
      </c>
      <c r="AB114" s="15">
        <f t="shared" si="46"/>
        <v>0.1377091377091377</v>
      </c>
    </row>
    <row r="115" spans="1:28" s="5" customFormat="1" ht="28.5" customHeight="1">
      <c r="A115" s="29" t="s">
        <v>93</v>
      </c>
      <c r="B115" s="21">
        <f t="shared" si="67"/>
        <v>717</v>
      </c>
      <c r="C115" s="21">
        <f t="shared" si="68"/>
        <v>716</v>
      </c>
      <c r="D115" s="22">
        <f t="shared" si="69"/>
        <v>1433</v>
      </c>
      <c r="E115" s="22">
        <v>137</v>
      </c>
      <c r="F115" s="22">
        <v>139</v>
      </c>
      <c r="G115" s="22">
        <f t="shared" si="40"/>
        <v>276</v>
      </c>
      <c r="H115" s="30">
        <f t="shared" si="70"/>
        <v>0.1910739191073919</v>
      </c>
      <c r="I115" s="30">
        <f t="shared" si="71"/>
        <v>0.1941340782122905</v>
      </c>
      <c r="J115" s="30">
        <f t="shared" si="72"/>
        <v>0.19260293091416608</v>
      </c>
      <c r="K115" s="22">
        <v>440</v>
      </c>
      <c r="L115" s="22">
        <v>426</v>
      </c>
      <c r="M115" s="22">
        <f t="shared" si="41"/>
        <v>866</v>
      </c>
      <c r="N115" s="30">
        <f t="shared" si="73"/>
        <v>0.6136680613668062</v>
      </c>
      <c r="O115" s="30">
        <f t="shared" si="74"/>
        <v>0.5949720670391061</v>
      </c>
      <c r="P115" s="30">
        <f t="shared" si="75"/>
        <v>0.6043265875785067</v>
      </c>
      <c r="Q115" s="22">
        <v>140</v>
      </c>
      <c r="R115" s="22">
        <v>151</v>
      </c>
      <c r="S115" s="22">
        <f t="shared" si="42"/>
        <v>291</v>
      </c>
      <c r="T115" s="30">
        <f t="shared" si="76"/>
        <v>0.19525801952580196</v>
      </c>
      <c r="U115" s="30">
        <f t="shared" si="77"/>
        <v>0.21089385474860337</v>
      </c>
      <c r="V115" s="56">
        <f t="shared" si="78"/>
        <v>0.2030704815073273</v>
      </c>
      <c r="W115" s="32">
        <v>52</v>
      </c>
      <c r="X115" s="32">
        <v>65</v>
      </c>
      <c r="Y115" s="32">
        <f t="shared" si="45"/>
        <v>117</v>
      </c>
      <c r="Z115" s="35">
        <f t="shared" si="46"/>
        <v>0.07252440725244072</v>
      </c>
      <c r="AA115" s="35">
        <f t="shared" si="46"/>
        <v>0.09078212290502793</v>
      </c>
      <c r="AB115" s="35">
        <f t="shared" si="46"/>
        <v>0.08164689462665736</v>
      </c>
    </row>
    <row r="116" spans="1:28" s="5" customFormat="1" ht="28.5" customHeight="1">
      <c r="A116" s="70" t="s">
        <v>109</v>
      </c>
      <c r="B116" s="75">
        <f>SUM(B106:B115)</f>
        <v>4727</v>
      </c>
      <c r="C116" s="75">
        <f>SUM(C106:C115)</f>
        <v>4769</v>
      </c>
      <c r="D116" s="72">
        <f t="shared" si="69"/>
        <v>9496</v>
      </c>
      <c r="E116" s="75">
        <f>SUM(E106:E115)</f>
        <v>578</v>
      </c>
      <c r="F116" s="75">
        <f>SUM(F106:F115)</f>
        <v>587</v>
      </c>
      <c r="G116" s="72">
        <f t="shared" si="40"/>
        <v>1165</v>
      </c>
      <c r="H116" s="73">
        <f t="shared" si="70"/>
        <v>0.12227628517029829</v>
      </c>
      <c r="I116" s="73">
        <f t="shared" si="71"/>
        <v>0.1230866009645628</v>
      </c>
      <c r="J116" s="73">
        <f t="shared" si="72"/>
        <v>0.1226832350463353</v>
      </c>
      <c r="K116" s="75">
        <f>SUM(K106:K115)</f>
        <v>2908</v>
      </c>
      <c r="L116" s="75">
        <f>SUM(L106:L115)</f>
        <v>2799</v>
      </c>
      <c r="M116" s="72">
        <f t="shared" si="41"/>
        <v>5707</v>
      </c>
      <c r="N116" s="73">
        <f aca="true" t="shared" si="79" ref="N116:P120">K116/B116</f>
        <v>0.6151893378464142</v>
      </c>
      <c r="O116" s="73">
        <f t="shared" si="79"/>
        <v>0.5869154959110925</v>
      </c>
      <c r="P116" s="73">
        <f t="shared" si="79"/>
        <v>0.6009898904802022</v>
      </c>
      <c r="Q116" s="75">
        <f>SUM(Q106:Q115)</f>
        <v>1241</v>
      </c>
      <c r="R116" s="75">
        <f>SUM(R106:R115)</f>
        <v>1383</v>
      </c>
      <c r="S116" s="72">
        <f aca="true" t="shared" si="80" ref="S116:S121">Q116+R116</f>
        <v>2624</v>
      </c>
      <c r="T116" s="73">
        <f aca="true" t="shared" si="81" ref="T116:V120">Q116/B116</f>
        <v>0.2625343769832875</v>
      </c>
      <c r="U116" s="73">
        <f t="shared" si="81"/>
        <v>0.2899979031243447</v>
      </c>
      <c r="V116" s="74">
        <f t="shared" si="81"/>
        <v>0.2763268744734625</v>
      </c>
      <c r="W116" s="75">
        <f>SUM(W106:W115)</f>
        <v>457</v>
      </c>
      <c r="X116" s="75">
        <f>SUM(X106:X115)</f>
        <v>646</v>
      </c>
      <c r="Y116" s="79">
        <f t="shared" si="45"/>
        <v>1103</v>
      </c>
      <c r="Z116" s="73">
        <f t="shared" si="46"/>
        <v>0.0966786545377618</v>
      </c>
      <c r="AA116" s="73">
        <f t="shared" si="46"/>
        <v>0.13545816733067728</v>
      </c>
      <c r="AB116" s="73">
        <f t="shared" si="46"/>
        <v>0.1161541701769166</v>
      </c>
    </row>
    <row r="117" spans="1:28" ht="28.5" customHeight="1">
      <c r="A117" s="20" t="s">
        <v>121</v>
      </c>
      <c r="B117" s="20">
        <f aca="true" t="shared" si="82" ref="B117:C119">E117+K117+Q117</f>
        <v>376</v>
      </c>
      <c r="C117" s="20">
        <f t="shared" si="82"/>
        <v>405</v>
      </c>
      <c r="D117" s="20">
        <f t="shared" si="69"/>
        <v>781</v>
      </c>
      <c r="E117" s="20">
        <v>78</v>
      </c>
      <c r="F117" s="20">
        <v>98</v>
      </c>
      <c r="G117" s="20">
        <f>E117+F117</f>
        <v>176</v>
      </c>
      <c r="H117" s="65">
        <f aca="true" t="shared" si="83" ref="H117:J120">E117/B117</f>
        <v>0.2074468085106383</v>
      </c>
      <c r="I117" s="65">
        <f t="shared" si="83"/>
        <v>0.2419753086419753</v>
      </c>
      <c r="J117" s="65">
        <f t="shared" si="83"/>
        <v>0.22535211267605634</v>
      </c>
      <c r="K117" s="20">
        <v>290</v>
      </c>
      <c r="L117" s="20">
        <v>291</v>
      </c>
      <c r="M117" s="20">
        <f>K117+L117</f>
        <v>581</v>
      </c>
      <c r="N117" s="65">
        <f t="shared" si="79"/>
        <v>0.7712765957446809</v>
      </c>
      <c r="O117" s="65">
        <f t="shared" si="79"/>
        <v>0.7185185185185186</v>
      </c>
      <c r="P117" s="65">
        <f t="shared" si="79"/>
        <v>0.7439180537772087</v>
      </c>
      <c r="Q117" s="20">
        <v>8</v>
      </c>
      <c r="R117" s="20">
        <v>16</v>
      </c>
      <c r="S117" s="22">
        <f t="shared" si="80"/>
        <v>24</v>
      </c>
      <c r="T117" s="65">
        <f t="shared" si="81"/>
        <v>0.02127659574468085</v>
      </c>
      <c r="U117" s="65">
        <f t="shared" si="81"/>
        <v>0.03950617283950617</v>
      </c>
      <c r="V117" s="65">
        <f t="shared" si="81"/>
        <v>0.030729833546734954</v>
      </c>
      <c r="W117" s="20">
        <v>4</v>
      </c>
      <c r="X117" s="20">
        <v>6</v>
      </c>
      <c r="Y117" s="20">
        <f>W117+X117</f>
        <v>10</v>
      </c>
      <c r="Z117" s="65">
        <f aca="true" t="shared" si="84" ref="Z117:AB120">W117/B117</f>
        <v>0.010638297872340425</v>
      </c>
      <c r="AA117" s="65">
        <f t="shared" si="84"/>
        <v>0.014814814814814815</v>
      </c>
      <c r="AB117" s="65">
        <f t="shared" si="84"/>
        <v>0.012804097311139564</v>
      </c>
    </row>
    <row r="118" spans="1:28" s="5" customFormat="1" ht="28.5" customHeight="1">
      <c r="A118" s="24" t="s">
        <v>123</v>
      </c>
      <c r="B118" s="25">
        <f t="shared" si="82"/>
        <v>290</v>
      </c>
      <c r="C118" s="25">
        <f t="shared" si="82"/>
        <v>311</v>
      </c>
      <c r="D118" s="26">
        <f t="shared" si="69"/>
        <v>601</v>
      </c>
      <c r="E118" s="27">
        <v>43</v>
      </c>
      <c r="F118" s="27">
        <v>48</v>
      </c>
      <c r="G118" s="26">
        <f>E118+F118</f>
        <v>91</v>
      </c>
      <c r="H118" s="28">
        <f t="shared" si="83"/>
        <v>0.1482758620689655</v>
      </c>
      <c r="I118" s="28">
        <f t="shared" si="83"/>
        <v>0.15434083601286175</v>
      </c>
      <c r="J118" s="28">
        <f t="shared" si="83"/>
        <v>0.15141430948419302</v>
      </c>
      <c r="K118" s="27">
        <v>218</v>
      </c>
      <c r="L118" s="27">
        <v>234</v>
      </c>
      <c r="M118" s="26">
        <f>K118+L118</f>
        <v>452</v>
      </c>
      <c r="N118" s="28">
        <f t="shared" si="79"/>
        <v>0.7517241379310344</v>
      </c>
      <c r="O118" s="28">
        <f t="shared" si="79"/>
        <v>0.752411575562701</v>
      </c>
      <c r="P118" s="28">
        <f t="shared" si="79"/>
        <v>0.7520798668885191</v>
      </c>
      <c r="Q118" s="27">
        <v>29</v>
      </c>
      <c r="R118" s="27">
        <v>29</v>
      </c>
      <c r="S118" s="26">
        <f t="shared" si="80"/>
        <v>58</v>
      </c>
      <c r="T118" s="28">
        <f t="shared" si="81"/>
        <v>0.1</v>
      </c>
      <c r="U118" s="28">
        <f t="shared" si="81"/>
        <v>0.0932475884244373</v>
      </c>
      <c r="V118" s="55">
        <f t="shared" si="81"/>
        <v>0.09650582362728785</v>
      </c>
      <c r="W118" s="37">
        <v>8</v>
      </c>
      <c r="X118" s="37">
        <v>11</v>
      </c>
      <c r="Y118" s="37">
        <f>W118+X118</f>
        <v>19</v>
      </c>
      <c r="Z118" s="40">
        <f t="shared" si="84"/>
        <v>0.027586206896551724</v>
      </c>
      <c r="AA118" s="40">
        <f t="shared" si="84"/>
        <v>0.03536977491961415</v>
      </c>
      <c r="AB118" s="40">
        <f t="shared" si="84"/>
        <v>0.03161397670549085</v>
      </c>
    </row>
    <row r="119" spans="1:28" s="5" customFormat="1" ht="28.5" customHeight="1">
      <c r="A119" s="16" t="s">
        <v>124</v>
      </c>
      <c r="B119" s="17">
        <f t="shared" si="82"/>
        <v>663</v>
      </c>
      <c r="C119" s="17">
        <f t="shared" si="82"/>
        <v>619</v>
      </c>
      <c r="D119" s="18">
        <f t="shared" si="69"/>
        <v>1282</v>
      </c>
      <c r="E119" s="18">
        <v>151</v>
      </c>
      <c r="F119" s="18">
        <v>135</v>
      </c>
      <c r="G119" s="18">
        <f>E119+F119</f>
        <v>286</v>
      </c>
      <c r="H119" s="19">
        <f t="shared" si="83"/>
        <v>0.2277526395173454</v>
      </c>
      <c r="I119" s="19">
        <f t="shared" si="83"/>
        <v>0.21809369951534732</v>
      </c>
      <c r="J119" s="19">
        <f t="shared" si="83"/>
        <v>0.22308892355694226</v>
      </c>
      <c r="K119" s="18">
        <v>463</v>
      </c>
      <c r="L119" s="18">
        <v>421</v>
      </c>
      <c r="M119" s="18">
        <f>K119+L119</f>
        <v>884</v>
      </c>
      <c r="N119" s="19">
        <f t="shared" si="79"/>
        <v>0.698340874811463</v>
      </c>
      <c r="O119" s="19">
        <f t="shared" si="79"/>
        <v>0.6801292407108239</v>
      </c>
      <c r="P119" s="19">
        <f t="shared" si="79"/>
        <v>0.6895475819032761</v>
      </c>
      <c r="Q119" s="18">
        <v>49</v>
      </c>
      <c r="R119" s="18">
        <v>63</v>
      </c>
      <c r="S119" s="18">
        <f t="shared" si="80"/>
        <v>112</v>
      </c>
      <c r="T119" s="19">
        <f t="shared" si="81"/>
        <v>0.07390648567119155</v>
      </c>
      <c r="U119" s="19">
        <f t="shared" si="81"/>
        <v>0.10177705977382875</v>
      </c>
      <c r="V119" s="53">
        <f t="shared" si="81"/>
        <v>0.0873634945397816</v>
      </c>
      <c r="W119" s="32">
        <v>17</v>
      </c>
      <c r="X119" s="32">
        <v>26</v>
      </c>
      <c r="Y119" s="32">
        <f>W119+X119</f>
        <v>43</v>
      </c>
      <c r="Z119" s="35">
        <f t="shared" si="84"/>
        <v>0.02564102564102564</v>
      </c>
      <c r="AA119" s="35">
        <f t="shared" si="84"/>
        <v>0.0420032310177706</v>
      </c>
      <c r="AB119" s="35">
        <f t="shared" si="84"/>
        <v>0.033541341653666144</v>
      </c>
    </row>
    <row r="120" spans="1:28" s="5" customFormat="1" ht="28.5" customHeight="1">
      <c r="A120" s="70" t="s">
        <v>125</v>
      </c>
      <c r="B120" s="75">
        <f>B118+B119</f>
        <v>953</v>
      </c>
      <c r="C120" s="75">
        <f>C118+C119</f>
        <v>930</v>
      </c>
      <c r="D120" s="72">
        <f>B120+C120</f>
        <v>1883</v>
      </c>
      <c r="E120" s="75">
        <f>E118+E119</f>
        <v>194</v>
      </c>
      <c r="F120" s="75">
        <f>F118+F119</f>
        <v>183</v>
      </c>
      <c r="G120" s="72">
        <f>E120+F120</f>
        <v>377</v>
      </c>
      <c r="H120" s="73">
        <f t="shared" si="83"/>
        <v>0.20356768100734524</v>
      </c>
      <c r="I120" s="73">
        <f t="shared" si="83"/>
        <v>0.1967741935483871</v>
      </c>
      <c r="J120" s="73">
        <f t="shared" si="83"/>
        <v>0.20021242697822622</v>
      </c>
      <c r="K120" s="75">
        <f>K118+K119</f>
        <v>681</v>
      </c>
      <c r="L120" s="75">
        <f>L118+L119</f>
        <v>655</v>
      </c>
      <c r="M120" s="72">
        <f>K120+L120</f>
        <v>1336</v>
      </c>
      <c r="N120" s="73">
        <f t="shared" si="79"/>
        <v>0.7145855194123819</v>
      </c>
      <c r="O120" s="73">
        <f t="shared" si="79"/>
        <v>0.7043010752688172</v>
      </c>
      <c r="P120" s="73">
        <f t="shared" si="79"/>
        <v>0.709506107275624</v>
      </c>
      <c r="Q120" s="75">
        <f>Q118+Q119</f>
        <v>78</v>
      </c>
      <c r="R120" s="75">
        <f>R118+R119</f>
        <v>92</v>
      </c>
      <c r="S120" s="72">
        <f t="shared" si="80"/>
        <v>170</v>
      </c>
      <c r="T120" s="73">
        <f t="shared" si="81"/>
        <v>0.08184679958027283</v>
      </c>
      <c r="U120" s="73">
        <f t="shared" si="81"/>
        <v>0.0989247311827957</v>
      </c>
      <c r="V120" s="74">
        <f t="shared" si="81"/>
        <v>0.09028146574614976</v>
      </c>
      <c r="W120" s="70">
        <f>W118+W119</f>
        <v>25</v>
      </c>
      <c r="X120" s="70">
        <f>X118+X119</f>
        <v>37</v>
      </c>
      <c r="Y120" s="70">
        <f>W120+X120</f>
        <v>62</v>
      </c>
      <c r="Z120" s="73">
        <f t="shared" si="84"/>
        <v>0.026232948583420776</v>
      </c>
      <c r="AA120" s="73">
        <f t="shared" si="84"/>
        <v>0.03978494623655914</v>
      </c>
      <c r="AB120" s="73">
        <f t="shared" si="84"/>
        <v>0.032926181625066386</v>
      </c>
    </row>
    <row r="121" spans="1:28" ht="28.5" customHeight="1">
      <c r="A121" s="20" t="s">
        <v>122</v>
      </c>
      <c r="B121" s="20">
        <f>E121+K121+Q121</f>
        <v>0</v>
      </c>
      <c r="C121" s="20">
        <f>F121+L121+R121</f>
        <v>0</v>
      </c>
      <c r="D121" s="20">
        <f>B121+C121</f>
        <v>0</v>
      </c>
      <c r="E121" s="20">
        <v>0</v>
      </c>
      <c r="F121" s="20">
        <v>0</v>
      </c>
      <c r="G121" s="20">
        <f>E121+F121</f>
        <v>0</v>
      </c>
      <c r="H121" s="65" t="s">
        <v>127</v>
      </c>
      <c r="I121" s="65" t="s">
        <v>127</v>
      </c>
      <c r="J121" s="65" t="s">
        <v>127</v>
      </c>
      <c r="K121" s="20">
        <v>0</v>
      </c>
      <c r="L121" s="20">
        <v>0</v>
      </c>
      <c r="M121" s="20">
        <f>K121+L121</f>
        <v>0</v>
      </c>
      <c r="N121" s="65" t="s">
        <v>127</v>
      </c>
      <c r="O121" s="65" t="s">
        <v>127</v>
      </c>
      <c r="P121" s="65" t="s">
        <v>127</v>
      </c>
      <c r="Q121" s="20">
        <v>0</v>
      </c>
      <c r="R121" s="20">
        <v>0</v>
      </c>
      <c r="S121" s="22">
        <f t="shared" si="80"/>
        <v>0</v>
      </c>
      <c r="T121" s="65" t="s">
        <v>127</v>
      </c>
      <c r="U121" s="65" t="s">
        <v>127</v>
      </c>
      <c r="V121" s="65" t="s">
        <v>127</v>
      </c>
      <c r="W121" s="20">
        <v>0</v>
      </c>
      <c r="X121" s="20">
        <v>0</v>
      </c>
      <c r="Y121" s="20">
        <f>W121+X121</f>
        <v>0</v>
      </c>
      <c r="Z121" s="65" t="s">
        <v>127</v>
      </c>
      <c r="AA121" s="65" t="s">
        <v>127</v>
      </c>
      <c r="AB121" s="65" t="s">
        <v>127</v>
      </c>
    </row>
  </sheetData>
  <sheetProtection/>
  <mergeCells count="14">
    <mergeCell ref="H4:J4"/>
    <mergeCell ref="K4:M4"/>
    <mergeCell ref="N4:P4"/>
    <mergeCell ref="E2:J3"/>
    <mergeCell ref="K2:P3"/>
    <mergeCell ref="W3:AB3"/>
    <mergeCell ref="W4:Y4"/>
    <mergeCell ref="Z4:AB4"/>
    <mergeCell ref="A1:AB1"/>
    <mergeCell ref="B2:D4"/>
    <mergeCell ref="Q4:S4"/>
    <mergeCell ref="T4:V4"/>
    <mergeCell ref="Q2:V2"/>
    <mergeCell ref="E4:G4"/>
  </mergeCells>
  <conditionalFormatting sqref="J7:J16 J18:J22 J24:J29 J31:J37 J39:J43 J45:J50 J52:J58 J60:J66 J68:J69 J71:J75 J77:J80 J82:J89 J91:J94 J96:J99 J106:J115 J101:J104 J117:J119 J121">
    <cfRule type="top10" priority="91" dxfId="1" stopIfTrue="1" rank="10" bottom="1"/>
    <cfRule type="top10" priority="92" dxfId="0" stopIfTrue="1" rank="10"/>
  </conditionalFormatting>
  <conditionalFormatting sqref="H7:H16 H18:H22 H24:H29 H31:H37 H39:H43 H45:H50 H52:H58 H60:H66 H68:H69 H71:H75 H77:H80 H82:H89 H91:H94 H96:H99 H101:H104 H106:H115 H117:H119 H121">
    <cfRule type="top10" priority="95" dxfId="1" stopIfTrue="1" rank="10" bottom="1"/>
    <cfRule type="top10" priority="96" dxfId="0" stopIfTrue="1" rank="10"/>
  </conditionalFormatting>
  <conditionalFormatting sqref="I7:I16 I18:I22 I24:I29 I31:I37 I39:I43 I45:I50 I52:I58 I60:I66 I68:I69 I71:I75 I77:I80 I82:I89 I91:I94 I96:I99 I101:I104 I106:I115 I117:I119 I121">
    <cfRule type="top10" priority="93" dxfId="1" stopIfTrue="1" rank="10" bottom="1"/>
    <cfRule type="top10" priority="94" dxfId="0" stopIfTrue="1" rank="10"/>
  </conditionalFormatting>
  <conditionalFormatting sqref="N7:N16 N18:N22 N24:N29 N31:N37 N39:N43 N45:N50 N52:N58 N60:N66 N68:N69 N71:N75 N77:N80 N82:N89 N91:N94 N96:N99 N101:N104 N106:N115 N117:N119 N121">
    <cfRule type="top10" priority="89" dxfId="1" stopIfTrue="1" rank="10" bottom="1"/>
    <cfRule type="top10" priority="90" dxfId="0" stopIfTrue="1" rank="10"/>
  </conditionalFormatting>
  <conditionalFormatting sqref="O7:O16 O18:O22 O24:O29 O31:O37 O39:O43 O45:O50 O52:O58 O60:O66 O68:O69 O71:O75 O77:O80 O82:O89 O91:O94 O96:O99 O101:O104 O106:O115 O117:O119 O121">
    <cfRule type="top10" priority="87" dxfId="1" stopIfTrue="1" rank="10" bottom="1"/>
    <cfRule type="top10" priority="88" dxfId="0" stopIfTrue="1" rank="10"/>
  </conditionalFormatting>
  <conditionalFormatting sqref="T7:T16 T18:T22 T24:T29 T31:T37 T39:T43 T45:T50 T52:T58 T60:T66 T68:T69 T71:T75 T77:T80 T82:T89 T91:T94 T96:T99 T101:T104 T106:T115 T117:T119 T121">
    <cfRule type="top10" priority="83" dxfId="1" stopIfTrue="1" rank="10" bottom="1"/>
    <cfRule type="top10" priority="84" dxfId="0" stopIfTrue="1" rank="10"/>
  </conditionalFormatting>
  <conditionalFormatting sqref="U7:U16 U18:U22 U24:U29 U31:U37 U39:U43 U45:U50 U52:U58 U60:U66 U68:U69 U71:U75 U77:U80 U82:U89 U91:U94 U96:U99 U101:U104 U106:U115 U117:U119 U121">
    <cfRule type="top10" priority="81" dxfId="1" stopIfTrue="1" rank="10" bottom="1"/>
    <cfRule type="top10" priority="82" dxfId="0" stopIfTrue="1" rank="10"/>
  </conditionalFormatting>
  <conditionalFormatting sqref="V7:V16 V18:V22 V24:V29 V31:V37 V39:V43 V45:V50 V52:V58 V60:V66 V68:V69 V71:V75 V77:V80 V82:V89 V91:V94 V96:V99 V101:V104 V106:V115 V117:V119 V121">
    <cfRule type="top10" priority="79" dxfId="1" stopIfTrue="1" rank="10" bottom="1"/>
    <cfRule type="top10" priority="80" dxfId="0" stopIfTrue="1" rank="10"/>
  </conditionalFormatting>
  <conditionalFormatting sqref="Z7:Z16 Z18:Z22 Z24:Z29 Z31:Z37 Z39:Z43 Z45:Z50 Z52:Z58 Z60:Z66 Z68:Z69 Z71:Z75 Z77:Z80 Z82:Z89 Z91:Z94 Z96:Z99 Z101:Z104 Z106:Z115 Z117:Z119 Z121">
    <cfRule type="top10" priority="77" dxfId="1" stopIfTrue="1" rank="10" bottom="1"/>
    <cfRule type="top10" priority="78" dxfId="0" stopIfTrue="1" rank="10"/>
  </conditionalFormatting>
  <conditionalFormatting sqref="AA7:AA16 AA18:AA22 AA24:AA29 AA31:AA37 AA39:AA43 AA45:AA50 AA52:AA58 AA60:AA66 AA68:AA69 AA71:AA75 AA77:AA80 AA82:AA89 AA91:AA94 AA96:AA99 AA101:AA104 AA106:AA115 AA117:AA119 AA121">
    <cfRule type="top10" priority="75" dxfId="1" stopIfTrue="1" rank="10" bottom="1"/>
    <cfRule type="top10" priority="76" dxfId="0" stopIfTrue="1" rank="10"/>
  </conditionalFormatting>
  <conditionalFormatting sqref="AB7:AB16 AB18:AB22 AB24:AB29 AB31:AB37 AB39:AB43 AB45:AB50 AB52:AB58 AB60:AB66 AB68:AB69 AB71:AB75 AB77:AB80 AB82:AB89 AB91:AB94 AB96:AB99 AB101:AB104 AB106:AB115 AB117:AB119 AB121">
    <cfRule type="top10" priority="73" dxfId="1" stopIfTrue="1" rank="10" bottom="1"/>
    <cfRule type="top10" priority="74" dxfId="0" stopIfTrue="1" rank="10"/>
  </conditionalFormatting>
  <conditionalFormatting sqref="P7:P16 P18:P22 P24:P29 P31:P37 P39:P43 P45:P50 P52:P58 P60:P66 P68:P69 P71:P75 P77:P80 P82:P89 P91:P94 P96:P99 P101:P104 P106:P115 P117:P119 P121">
    <cfRule type="top10" priority="97" dxfId="1" stopIfTrue="1" rank="10" bottom="1"/>
    <cfRule type="top10" priority="98" dxfId="0" stopIfTrue="1" rank="10"/>
  </conditionalFormatting>
  <printOptions/>
  <pageMargins left="0.7874015748031497" right="0.5905511811023623" top="0.5905511811023623" bottom="0.5511811023622047" header="0.7086614173228347" footer="0.2755905511811024"/>
  <pageSetup horizontalDpi="300" verticalDpi="300" orientation="landscape" paperSize="8" scale="73" r:id="rId1"/>
  <headerFooter alignWithMargins="0">
    <oddHeader>&amp;R&amp;P／&amp;Nページ</oddHeader>
    <oddFooter>&amp;L※ この数値は住民基本台帳人口です。
※ 各数値の高い10地域を&amp;K05+034■&amp;K000000で表しています。
※ 各数値の低い10地域を&amp;K03+034■&amp;K000000で表しています。
※上今泉は、秘匿地域とするため「x」と表示し、上今泉二丁目に合算しています。</oddFooter>
  </headerFooter>
  <rowBreaks count="3" manualBreakCount="3">
    <brk id="38" max="255" man="1"/>
    <brk id="70" max="255" man="1"/>
    <brk id="10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2021-01-15T04:23:00Z</cp:lastPrinted>
  <dcterms:created xsi:type="dcterms:W3CDTF">2009-01-09T07:35:30Z</dcterms:created>
  <dcterms:modified xsi:type="dcterms:W3CDTF">2021-01-15T04:23:13Z</dcterms:modified>
  <cp:category/>
  <cp:version/>
  <cp:contentType/>
  <cp:contentStatus/>
</cp:coreProperties>
</file>