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00" activeTab="0"/>
  </bookViews>
  <sheets>
    <sheet name="町丁字別人口構成比" sheetId="1" r:id="rId1"/>
  </sheets>
  <definedNames>
    <definedName name="_xlfn.AGGREGATE" hidden="1">#NAME?</definedName>
    <definedName name="_xlnm.Print_Area" localSheetId="0">'町丁字別人口構成比'!$A$1:$AB$121</definedName>
    <definedName name="_xlnm.Print_Titles" localSheetId="0">'町丁字別人口構成比'!$1:$6</definedName>
  </definedNames>
  <calcPr fullCalcOnLoad="1"/>
</workbook>
</file>

<file path=xl/sharedStrings.xml><?xml version="1.0" encoding="utf-8"?>
<sst xmlns="http://schemas.openxmlformats.org/spreadsheetml/2006/main" count="220" uniqueCount="131">
  <si>
    <t>総人口</t>
  </si>
  <si>
    <t>１５歳未満</t>
  </si>
  <si>
    <t>１５歳～６４歳</t>
  </si>
  <si>
    <t>６５歳以上</t>
  </si>
  <si>
    <t>人口</t>
  </si>
  <si>
    <t>構成比</t>
  </si>
  <si>
    <t>男</t>
  </si>
  <si>
    <t>女</t>
  </si>
  <si>
    <t>計</t>
  </si>
  <si>
    <t>海老名市総計</t>
  </si>
  <si>
    <t>大谷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</si>
  <si>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</si>
  <si>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</si>
  <si>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</si>
  <si>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</si>
  <si>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</si>
  <si>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</si>
  <si>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</si>
  <si>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</si>
  <si>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</si>
  <si>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</si>
  <si>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</si>
  <si>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</si>
  <si>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</si>
  <si>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</si>
  <si>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</si>
  <si>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</si>
  <si>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</si>
  <si>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</si>
  <si>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</si>
  <si>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</si>
  <si>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</si>
  <si>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</si>
  <si>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</si>
  <si>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</si>
  <si>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</si>
  <si>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</si>
  <si>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</si>
  <si>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</si>
  <si>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</si>
  <si>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</si>
  <si>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</si>
  <si>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</si>
  <si>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</si>
  <si>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</si>
  <si>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</si>
  <si>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</si>
  <si>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</si>
  <si>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</si>
  <si>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</si>
  <si>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</si>
  <si>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</si>
  <si>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</si>
  <si>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</si>
  <si>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</si>
  <si>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</si>
  <si>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</si>
  <si>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</si>
  <si>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</si>
  <si>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</si>
  <si>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</t>
  </si>
  <si>
    <t>中河内</t>
  </si>
  <si>
    <t>社家</t>
  </si>
  <si>
    <t>上河内</t>
  </si>
  <si>
    <t>本郷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</si>
  <si>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</si>
  <si>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</si>
  <si>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</si>
  <si>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</si>
  <si>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</si>
  <si>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</si>
  <si>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</si>
  <si>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</si>
  <si>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</si>
  <si>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</si>
  <si>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</si>
  <si>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</si>
  <si>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</si>
  <si>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</si>
  <si>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</si>
  <si>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</si>
  <si>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</si>
  <si>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</si>
  <si>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</si>
  <si>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</si>
  <si>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</si>
  <si>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</si>
  <si>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</si>
  <si>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</si>
  <si>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</si>
  <si>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</si>
  <si>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</si>
  <si>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</si>
  <si>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</si>
  <si>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今里一丁目</t>
  </si>
  <si>
    <t>今里二丁目</t>
  </si>
  <si>
    <t>今里三丁目</t>
  </si>
  <si>
    <t>上郷　計</t>
  </si>
  <si>
    <t>大谷　計</t>
  </si>
  <si>
    <t>国分寺台　計</t>
  </si>
  <si>
    <t>中新田　計</t>
  </si>
  <si>
    <t>下今泉　計</t>
  </si>
  <si>
    <t>上今泉　計</t>
  </si>
  <si>
    <t>今里　計</t>
  </si>
  <si>
    <t>東柏ケ谷　計</t>
  </si>
  <si>
    <t>望地　計</t>
  </si>
  <si>
    <t>門沢橋　計</t>
  </si>
  <si>
    <t>国分南　計</t>
  </si>
  <si>
    <t>国分北　計</t>
  </si>
  <si>
    <t>杉久保　計</t>
  </si>
  <si>
    <t>中野一丁目</t>
  </si>
  <si>
    <t>中野二丁目</t>
  </si>
  <si>
    <t>中野三丁目</t>
  </si>
  <si>
    <t>中野　計</t>
  </si>
  <si>
    <t>河原口一丁目</t>
  </si>
  <si>
    <t>河原口二丁目</t>
  </si>
  <si>
    <t>河原口三丁目</t>
  </si>
  <si>
    <t>河原口四丁目</t>
  </si>
  <si>
    <t>河原口五丁目</t>
  </si>
  <si>
    <t>河原口　計</t>
  </si>
  <si>
    <t>うち７５歳以上</t>
  </si>
  <si>
    <t>扇町</t>
  </si>
  <si>
    <t>海老名市町丁・字別人口構成比　（平成30年１月１日現在）</t>
  </si>
  <si>
    <t>めぐみ町</t>
  </si>
  <si>
    <t>泉一丁目</t>
  </si>
  <si>
    <t>泉二丁目</t>
  </si>
  <si>
    <t>泉　計</t>
  </si>
  <si>
    <t>-</t>
  </si>
  <si>
    <t>×</t>
  </si>
  <si>
    <t>×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</si>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</sst>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double"/>
      <bottom style="double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5" fillId="0" borderId="12" xfId="48" applyFont="1" applyBorder="1" applyAlignment="1">
      <alignment vertical="center" wrapText="1"/>
    </xf>
    <xf numFmtId="10" fontId="5" fillId="0" borderId="12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3" xfId="48" applyFont="1" applyBorder="1" applyAlignment="1">
      <alignment vertical="center" wrapText="1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10" fontId="5" fillId="0" borderId="13" xfId="42" applyNumberFormat="1" applyFont="1" applyBorder="1" applyAlignment="1">
      <alignment vertical="center"/>
    </xf>
    <xf numFmtId="10" fontId="5" fillId="0" borderId="14" xfId="42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5" xfId="48" applyFont="1" applyBorder="1" applyAlignment="1">
      <alignment vertical="center" wrapText="1"/>
    </xf>
    <xf numFmtId="38" fontId="5" fillId="0" borderId="15" xfId="48" applyFont="1" applyBorder="1" applyAlignment="1">
      <alignment vertical="center"/>
    </xf>
    <xf numFmtId="10" fontId="5" fillId="0" borderId="15" xfId="42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6" xfId="48" applyFont="1" applyBorder="1" applyAlignment="1">
      <alignment vertical="center" wrapText="1"/>
    </xf>
    <xf numFmtId="38" fontId="5" fillId="0" borderId="16" xfId="48" applyFont="1" applyBorder="1" applyAlignment="1">
      <alignment vertical="center"/>
    </xf>
    <xf numFmtId="10" fontId="5" fillId="0" borderId="16" xfId="42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8" xfId="48" applyFont="1" applyBorder="1" applyAlignment="1">
      <alignment vertical="center" wrapText="1"/>
    </xf>
    <xf numFmtId="38" fontId="5" fillId="0" borderId="18" xfId="48" applyFont="1" applyBorder="1" applyAlignment="1">
      <alignment vertical="center"/>
    </xf>
    <xf numFmtId="10" fontId="5" fillId="0" borderId="17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1" xfId="48" applyFont="1" applyBorder="1" applyAlignment="1">
      <alignment vertical="center" wrapText="1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0" fontId="5" fillId="0" borderId="10" xfId="42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0" fontId="5" fillId="0" borderId="18" xfId="42" applyNumberFormat="1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48" applyFont="1" applyBorder="1" applyAlignment="1">
      <alignment vertical="center" wrapText="1"/>
    </xf>
    <xf numFmtId="38" fontId="5" fillId="0" borderId="19" xfId="48" applyFont="1" applyBorder="1" applyAlignment="1">
      <alignment vertical="center"/>
    </xf>
    <xf numFmtId="10" fontId="5" fillId="0" borderId="19" xfId="42" applyNumberFormat="1" applyFont="1" applyBorder="1" applyAlignment="1">
      <alignment vertical="center"/>
    </xf>
    <xf numFmtId="10" fontId="5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0" xfId="48" applyFont="1" applyBorder="1" applyAlignment="1">
      <alignment vertical="center" wrapText="1"/>
    </xf>
    <xf numFmtId="38" fontId="5" fillId="0" borderId="20" xfId="48" applyFont="1" applyBorder="1" applyAlignment="1">
      <alignment vertical="center"/>
    </xf>
    <xf numFmtId="10" fontId="5" fillId="0" borderId="20" xfId="42" applyNumberFormat="1" applyFont="1" applyBorder="1" applyAlignment="1">
      <alignment vertical="center"/>
    </xf>
    <xf numFmtId="38" fontId="5" fillId="0" borderId="17" xfId="48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0" fontId="5" fillId="0" borderId="11" xfId="42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8" fontId="5" fillId="0" borderId="24" xfId="48" applyFont="1" applyBorder="1" applyAlignment="1">
      <alignment vertical="center" wrapText="1"/>
    </xf>
    <xf numFmtId="38" fontId="5" fillId="0" borderId="24" xfId="48" applyFont="1" applyBorder="1" applyAlignment="1">
      <alignment vertical="center"/>
    </xf>
    <xf numFmtId="10" fontId="5" fillId="0" borderId="24" xfId="42" applyNumberFormat="1" applyFont="1" applyBorder="1" applyAlignment="1">
      <alignment vertical="center"/>
    </xf>
    <xf numFmtId="10" fontId="5" fillId="0" borderId="25" xfId="42" applyNumberFormat="1" applyFont="1" applyBorder="1" applyAlignment="1">
      <alignment vertical="center"/>
    </xf>
    <xf numFmtId="10" fontId="5" fillId="0" borderId="26" xfId="42" applyNumberFormat="1" applyFont="1" applyBorder="1" applyAlignment="1">
      <alignment vertical="center"/>
    </xf>
    <xf numFmtId="10" fontId="5" fillId="0" borderId="27" xfId="42" applyNumberFormat="1" applyFont="1" applyBorder="1" applyAlignment="1">
      <alignment vertical="center"/>
    </xf>
    <xf numFmtId="10" fontId="5" fillId="0" borderId="28" xfId="42" applyNumberFormat="1" applyFont="1" applyBorder="1" applyAlignment="1">
      <alignment vertical="center"/>
    </xf>
    <xf numFmtId="10" fontId="5" fillId="0" borderId="29" xfId="42" applyNumberFormat="1" applyFont="1" applyBorder="1" applyAlignment="1">
      <alignment vertical="center"/>
    </xf>
    <xf numFmtId="10" fontId="5" fillId="0" borderId="21" xfId="42" applyNumberFormat="1" applyFont="1" applyBorder="1" applyAlignment="1">
      <alignment vertical="center"/>
    </xf>
    <xf numFmtId="10" fontId="5" fillId="0" borderId="30" xfId="42" applyNumberFormat="1" applyFont="1" applyBorder="1" applyAlignment="1">
      <alignment vertical="center"/>
    </xf>
    <xf numFmtId="10" fontId="5" fillId="0" borderId="31" xfId="42" applyNumberFormat="1" applyFont="1" applyBorder="1" applyAlignment="1">
      <alignment vertical="center"/>
    </xf>
    <xf numFmtId="10" fontId="5" fillId="0" borderId="32" xfId="42" applyNumberFormat="1" applyFont="1" applyBorder="1" applyAlignment="1">
      <alignment vertical="center"/>
    </xf>
    <xf numFmtId="10" fontId="5" fillId="0" borderId="33" xfId="42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24" xfId="48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0" fontId="5" fillId="0" borderId="17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5" fillId="33" borderId="17" xfId="0" applyFont="1" applyFill="1" applyBorder="1" applyAlignment="1">
      <alignment vertical="center"/>
    </xf>
    <xf numFmtId="38" fontId="5" fillId="33" borderId="18" xfId="48" applyFont="1" applyFill="1" applyBorder="1" applyAlignment="1">
      <alignment vertical="center" wrapText="1"/>
    </xf>
    <xf numFmtId="38" fontId="5" fillId="33" borderId="18" xfId="48" applyFont="1" applyFill="1" applyBorder="1" applyAlignment="1">
      <alignment vertical="center"/>
    </xf>
    <xf numFmtId="10" fontId="5" fillId="33" borderId="17" xfId="42" applyNumberFormat="1" applyFont="1" applyFill="1" applyBorder="1" applyAlignment="1">
      <alignment vertical="center"/>
    </xf>
    <xf numFmtId="10" fontId="5" fillId="33" borderId="28" xfId="42" applyNumberFormat="1" applyFont="1" applyFill="1" applyBorder="1" applyAlignment="1">
      <alignment vertical="center"/>
    </xf>
    <xf numFmtId="38" fontId="5" fillId="33" borderId="17" xfId="48" applyFont="1" applyFill="1" applyBorder="1" applyAlignment="1">
      <alignment vertical="center"/>
    </xf>
    <xf numFmtId="38" fontId="5" fillId="33" borderId="17" xfId="48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/>
    </xf>
    <xf numFmtId="10" fontId="5" fillId="33" borderId="18" xfId="42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1"/>
  <sheetViews>
    <sheetView tabSelected="1" view="pageBreakPreview" zoomScale="70" zoomScaleNormal="50" zoomScaleSheetLayoutView="70" zoomScalePageLayoutView="0" workbookViewId="0" topLeftCell="A1">
      <pane ySplit="5" topLeftCell="A99" activePane="bottomLeft" state="frozen"/>
      <selection pane="topLeft" activeCell="A1" sqref="A1"/>
      <selection pane="bottomLeft" activeCell="A1" sqref="A1:AB1"/>
    </sheetView>
  </sheetViews>
  <sheetFormatPr defaultColWidth="9.00390625" defaultRowHeight="13.5"/>
  <cols>
    <col min="1" max="1" width="19.50390625" style="0" customWidth="1"/>
    <col min="2" max="22" width="8.875" style="0" customWidth="1"/>
  </cols>
  <sheetData>
    <row r="1" spans="1:28" ht="30" customHeight="1">
      <c r="A1" s="91" t="s">
        <v>122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8.75" customHeight="1">
      <c r="A2" s="1"/>
      <c r="B2" s="81" t="s">
        <v>0</v>
      </c>
      <c r="C2" s="82"/>
      <c r="D2" s="83"/>
      <c r="E2" s="81" t="s">
        <v>1</v>
      </c>
      <c r="F2" s="82"/>
      <c r="G2" s="82"/>
      <c r="H2" s="82"/>
      <c r="I2" s="82"/>
      <c r="J2" s="83"/>
      <c r="K2" s="81" t="s">
        <v>2</v>
      </c>
      <c r="L2" s="82"/>
      <c r="M2" s="82"/>
      <c r="N2" s="82"/>
      <c r="O2" s="82"/>
      <c r="P2" s="83"/>
      <c r="Q2" s="81" t="s">
        <v>3</v>
      </c>
      <c r="R2" s="82"/>
      <c r="S2" s="82"/>
      <c r="T2" s="82"/>
      <c r="U2" s="82"/>
      <c r="V2" s="82"/>
      <c r="W2" s="61"/>
      <c r="X2" s="61"/>
      <c r="Y2" s="61"/>
      <c r="Z2" s="61"/>
      <c r="AA2" s="61"/>
      <c r="AB2" s="62"/>
    </row>
    <row r="3" spans="1:28" ht="18.75" customHeight="1">
      <c r="A3" s="2"/>
      <c r="B3" s="92"/>
      <c r="C3" s="93"/>
      <c r="D3" s="94"/>
      <c r="E3" s="84"/>
      <c r="F3" s="85"/>
      <c r="G3" s="85"/>
      <c r="H3" s="85"/>
      <c r="I3" s="85"/>
      <c r="J3" s="86"/>
      <c r="K3" s="84"/>
      <c r="L3" s="85"/>
      <c r="M3" s="85"/>
      <c r="N3" s="85"/>
      <c r="O3" s="85"/>
      <c r="P3" s="86"/>
      <c r="Q3" s="42"/>
      <c r="R3" s="43"/>
      <c r="S3" s="43"/>
      <c r="T3" s="43"/>
      <c r="U3" s="43"/>
      <c r="V3" s="44"/>
      <c r="W3" s="87" t="s">
        <v>120</v>
      </c>
      <c r="X3" s="88"/>
      <c r="Y3" s="88"/>
      <c r="Z3" s="88"/>
      <c r="AA3" s="88"/>
      <c r="AB3" s="89"/>
    </row>
    <row r="4" spans="1:28" ht="18.75" customHeight="1">
      <c r="A4" s="2"/>
      <c r="B4" s="84"/>
      <c r="C4" s="85"/>
      <c r="D4" s="86"/>
      <c r="E4" s="87" t="s">
        <v>4</v>
      </c>
      <c r="F4" s="88"/>
      <c r="G4" s="89"/>
      <c r="H4" s="87" t="s">
        <v>5</v>
      </c>
      <c r="I4" s="88"/>
      <c r="J4" s="89"/>
      <c r="K4" s="87" t="s">
        <v>4</v>
      </c>
      <c r="L4" s="88"/>
      <c r="M4" s="89"/>
      <c r="N4" s="87" t="s">
        <v>5</v>
      </c>
      <c r="O4" s="88"/>
      <c r="P4" s="89"/>
      <c r="Q4" s="87" t="s">
        <v>4</v>
      </c>
      <c r="R4" s="88"/>
      <c r="S4" s="89"/>
      <c r="T4" s="87" t="s">
        <v>5</v>
      </c>
      <c r="U4" s="88"/>
      <c r="V4" s="88"/>
      <c r="W4" s="90" t="s">
        <v>4</v>
      </c>
      <c r="X4" s="90"/>
      <c r="Y4" s="90"/>
      <c r="Z4" s="90" t="s">
        <v>5</v>
      </c>
      <c r="AA4" s="90"/>
      <c r="AB4" s="90"/>
    </row>
    <row r="5" spans="1:28" ht="18.75" customHeight="1" thickBot="1">
      <c r="A5" s="66"/>
      <c r="B5" s="67" t="s">
        <v>6</v>
      </c>
      <c r="C5" s="67" t="s">
        <v>7</v>
      </c>
      <c r="D5" s="67" t="s">
        <v>8</v>
      </c>
      <c r="E5" s="67" t="s">
        <v>6</v>
      </c>
      <c r="F5" s="67" t="s">
        <v>7</v>
      </c>
      <c r="G5" s="67" t="s">
        <v>8</v>
      </c>
      <c r="H5" s="67" t="s">
        <v>6</v>
      </c>
      <c r="I5" s="67" t="s">
        <v>7</v>
      </c>
      <c r="J5" s="67" t="s">
        <v>8</v>
      </c>
      <c r="K5" s="67" t="s">
        <v>6</v>
      </c>
      <c r="L5" s="67" t="s">
        <v>7</v>
      </c>
      <c r="M5" s="67" t="s">
        <v>8</v>
      </c>
      <c r="N5" s="67" t="s">
        <v>6</v>
      </c>
      <c r="O5" s="67" t="s">
        <v>7</v>
      </c>
      <c r="P5" s="67" t="s">
        <v>8</v>
      </c>
      <c r="Q5" s="67" t="s">
        <v>6</v>
      </c>
      <c r="R5" s="67" t="s">
        <v>7</v>
      </c>
      <c r="S5" s="67" t="s">
        <v>8</v>
      </c>
      <c r="T5" s="67" t="s">
        <v>6</v>
      </c>
      <c r="U5" s="67" t="s">
        <v>7</v>
      </c>
      <c r="V5" s="68" t="s">
        <v>8</v>
      </c>
      <c r="W5" s="69" t="s">
        <v>6</v>
      </c>
      <c r="X5" s="69" t="s">
        <v>7</v>
      </c>
      <c r="Y5" s="69" t="s">
        <v>8</v>
      </c>
      <c r="Z5" s="69" t="s">
        <v>6</v>
      </c>
      <c r="AA5" s="69" t="s">
        <v>7</v>
      </c>
      <c r="AB5" s="69" t="s">
        <v>8</v>
      </c>
    </row>
    <row r="6" spans="1:28" s="5" customFormat="1" ht="29.25" customHeight="1" thickBot="1" thickTop="1">
      <c r="A6" s="64" t="s">
        <v>9</v>
      </c>
      <c r="B6" s="3">
        <f aca="true" t="shared" si="0" ref="B6:G6">B17+B23+B30+B31+B38+B44+B51+B59+B60+B67+B70+B71+B72+B76+B77+B81+B82+B83+B90+B91+B95+B100+B105+B116+B117+B120+B121</f>
        <v>66448</v>
      </c>
      <c r="C6" s="3">
        <f t="shared" si="0"/>
        <v>65341</v>
      </c>
      <c r="D6" s="3">
        <f t="shared" si="0"/>
        <v>131789</v>
      </c>
      <c r="E6" s="3">
        <f t="shared" si="0"/>
        <v>9101</v>
      </c>
      <c r="F6" s="3">
        <f t="shared" si="0"/>
        <v>8636</v>
      </c>
      <c r="G6" s="3">
        <f t="shared" si="0"/>
        <v>17737</v>
      </c>
      <c r="H6" s="4">
        <f>E6/B6</f>
        <v>0.13696424271610882</v>
      </c>
      <c r="I6" s="4">
        <f aca="true" t="shared" si="1" ref="I6:I40">F6/C6</f>
        <v>0.13216816393994582</v>
      </c>
      <c r="J6" s="4">
        <f aca="true" t="shared" si="2" ref="J6:J40">G6/D6</f>
        <v>0.1345863463566762</v>
      </c>
      <c r="K6" s="3">
        <f>K17+K23+K30+K31+K38+K44+K51+K59+K60+K67+K70+K71+K72+K76+K77+K81+K82+K83+K90+K91+K95+K100+K105+K116+K117+K120+K121</f>
        <v>42650</v>
      </c>
      <c r="L6" s="3">
        <f>L17+L23+L30+L31+L38+L44+L51+L59+L60+L67+L70+L71+L72+L76+L77+L81+L82+L83+L90+L91+L95+L100+L105+L116+L117+L120+L121</f>
        <v>39504</v>
      </c>
      <c r="M6" s="3">
        <f>M17+M23+M30+M31+M38+M44+M51+M59+M60+M67+M70+M71+M72+M76+M77+M81+M82+M83+M90+M91+M95+M100+M105+M116+M117+M120+M121</f>
        <v>82154</v>
      </c>
      <c r="N6" s="4">
        <f>K6/B6</f>
        <v>0.6418552853359017</v>
      </c>
      <c r="O6" s="4">
        <f>L6/C6</f>
        <v>0.6045821153640134</v>
      </c>
      <c r="P6" s="4">
        <f>M6/D6</f>
        <v>0.6233752437608602</v>
      </c>
      <c r="Q6" s="3">
        <f>Q17+Q23+Q30+Q31+Q38+Q44+Q51+Q59+Q60+Q67+Q70+Q71+Q72+Q76+Q77+Q81+Q82+Q83+Q90+Q91+Q95+Q100+Q105+Q116+Q117+Q120+Q121</f>
        <v>14697</v>
      </c>
      <c r="R6" s="3">
        <f>R17+R23+R30+R31+R38+R44+R51+R59+R60+R67+R70+R71+R72+R76+R77+R81+R82+R83+R90+R91+R95+R100+R105+R116+R117+R120+R121</f>
        <v>17201</v>
      </c>
      <c r="S6" s="3">
        <f>S17+S23+S30+S31+S38+S44+S51+S59+S60+S67+S70+S71+S72+S76+S77+S81+S82+S83+S90+S91+S95+S100+S105+S116+S117+S120+S121</f>
        <v>31898</v>
      </c>
      <c r="T6" s="4">
        <f aca="true" t="shared" si="3" ref="T6:T40">Q6/B6</f>
        <v>0.2211804719479894</v>
      </c>
      <c r="U6" s="4">
        <f aca="true" t="shared" si="4" ref="U6:U40">R6/C6</f>
        <v>0.26324972069604075</v>
      </c>
      <c r="V6" s="51">
        <f aca="true" t="shared" si="5" ref="V6:V40">S6/D6</f>
        <v>0.24203840988246364</v>
      </c>
      <c r="W6" s="3">
        <f>W17+W23+W30+W31+W38+W44+W51+W59+W60+W67+W70+W71+W72+W76+W77+W81+W82+W83+W90+W91+W95+W100+W105+W116+W117+W120+W121</f>
        <v>6229</v>
      </c>
      <c r="X6" s="3">
        <f>X17+X23+X30+X31+X38+X44+X51+X59+X60+X67+X70+X71+X72+X76+X77+X81+X82+X83+X90+X91+X95+X100+X105+X116+X117+X120+X121</f>
        <v>7977</v>
      </c>
      <c r="Y6" s="3">
        <f>Y17+Y23+Y30+Y31+Y38+Y44+Y51+Y59+Y60+Y67+Y70+Y71+Y72+Y76+Y77+Y81+Y82+Y83+Y90+Y91+Y95+Y100+Y105+Y116+Y117+Y120+Y121</f>
        <v>14206</v>
      </c>
      <c r="Z6" s="4">
        <f aca="true" t="shared" si="6" ref="Z6:AB7">W6/B6</f>
        <v>0.09374247531904648</v>
      </c>
      <c r="AA6" s="4">
        <f t="shared" si="6"/>
        <v>0.12208261275462573</v>
      </c>
      <c r="AB6" s="4">
        <f t="shared" si="6"/>
        <v>0.10779351842718285</v>
      </c>
    </row>
    <row r="7" spans="1:28" s="5" customFormat="1" ht="28.5" customHeight="1" thickTop="1">
      <c r="A7" s="6" t="s">
        <v>10</v>
      </c>
      <c r="B7" s="7">
        <f aca="true" t="shared" si="7" ref="B7:B16">E7+K7+Q7</f>
        <v>6</v>
      </c>
      <c r="C7" s="7">
        <f aca="true" t="shared" si="8" ref="C7:C16">F7+L7+R7</f>
        <v>5</v>
      </c>
      <c r="D7" s="8">
        <f aca="true" t="shared" si="9" ref="D7:D43">B7+C7</f>
        <v>11</v>
      </c>
      <c r="E7" s="6">
        <v>0</v>
      </c>
      <c r="F7" s="6">
        <v>0</v>
      </c>
      <c r="G7" s="9">
        <f aca="true" t="shared" si="10" ref="G7:G69">E7+F7</f>
        <v>0</v>
      </c>
      <c r="H7" s="10">
        <f>E7/B7</f>
        <v>0</v>
      </c>
      <c r="I7" s="10">
        <f t="shared" si="1"/>
        <v>0</v>
      </c>
      <c r="J7" s="11">
        <f t="shared" si="2"/>
        <v>0</v>
      </c>
      <c r="K7" s="6">
        <v>6</v>
      </c>
      <c r="L7" s="6">
        <v>3</v>
      </c>
      <c r="M7" s="9">
        <f aca="true" t="shared" si="11" ref="M7:M69">K7+L7</f>
        <v>9</v>
      </c>
      <c r="N7" s="10">
        <f aca="true" t="shared" si="12" ref="N7:N40">K7/B7</f>
        <v>1</v>
      </c>
      <c r="O7" s="10">
        <f aca="true" t="shared" si="13" ref="O7:O40">L7/C7</f>
        <v>0.6</v>
      </c>
      <c r="P7" s="10">
        <f aca="true" t="shared" si="14" ref="P7:P40">M7/D7</f>
        <v>0.8181818181818182</v>
      </c>
      <c r="Q7" s="9">
        <v>0</v>
      </c>
      <c r="R7" s="9">
        <v>2</v>
      </c>
      <c r="S7" s="9">
        <f aca="true" t="shared" si="15" ref="S7:S69">Q7+R7</f>
        <v>2</v>
      </c>
      <c r="T7" s="10">
        <f t="shared" si="3"/>
        <v>0</v>
      </c>
      <c r="U7" s="10">
        <f t="shared" si="4"/>
        <v>0.4</v>
      </c>
      <c r="V7" s="11">
        <f t="shared" si="5"/>
        <v>0.18181818181818182</v>
      </c>
      <c r="W7" s="6">
        <v>0</v>
      </c>
      <c r="X7" s="6">
        <v>1</v>
      </c>
      <c r="Y7" s="6">
        <f aca="true" t="shared" si="16" ref="Y7:Y70">W7+X7</f>
        <v>1</v>
      </c>
      <c r="Z7" s="10">
        <f t="shared" si="6"/>
        <v>0</v>
      </c>
      <c r="AA7" s="10">
        <f t="shared" si="6"/>
        <v>0.2</v>
      </c>
      <c r="AB7" s="10">
        <f t="shared" si="6"/>
        <v>0.09090909090909091</v>
      </c>
    </row>
    <row r="8" spans="1:28" s="5" customFormat="1" ht="28.5" customHeight="1">
      <c r="A8" s="12" t="s">
        <v>11</v>
      </c>
      <c r="B8" s="13">
        <f t="shared" si="7"/>
        <v>20</v>
      </c>
      <c r="C8" s="13">
        <f t="shared" si="8"/>
        <v>26</v>
      </c>
      <c r="D8" s="14">
        <f t="shared" si="9"/>
        <v>46</v>
      </c>
      <c r="E8" s="14">
        <v>0</v>
      </c>
      <c r="F8" s="14">
        <v>1</v>
      </c>
      <c r="G8" s="14">
        <f t="shared" si="10"/>
        <v>1</v>
      </c>
      <c r="H8" s="15">
        <f aca="true" t="shared" si="17" ref="H8:H40">E8/B8</f>
        <v>0</v>
      </c>
      <c r="I8" s="15">
        <f t="shared" si="1"/>
        <v>0.038461538461538464</v>
      </c>
      <c r="J8" s="15">
        <f t="shared" si="2"/>
        <v>0.021739130434782608</v>
      </c>
      <c r="K8" s="14">
        <v>12</v>
      </c>
      <c r="L8" s="14">
        <v>13</v>
      </c>
      <c r="M8" s="14">
        <f t="shared" si="11"/>
        <v>25</v>
      </c>
      <c r="N8" s="15">
        <f t="shared" si="12"/>
        <v>0.6</v>
      </c>
      <c r="O8" s="15">
        <f t="shared" si="13"/>
        <v>0.5</v>
      </c>
      <c r="P8" s="15">
        <f t="shared" si="14"/>
        <v>0.5434782608695652</v>
      </c>
      <c r="Q8" s="14">
        <v>8</v>
      </c>
      <c r="R8" s="14">
        <v>12</v>
      </c>
      <c r="S8" s="14">
        <f t="shared" si="15"/>
        <v>20</v>
      </c>
      <c r="T8" s="15">
        <f t="shared" si="3"/>
        <v>0.4</v>
      </c>
      <c r="U8" s="15">
        <f t="shared" si="4"/>
        <v>0.46153846153846156</v>
      </c>
      <c r="V8" s="52">
        <f t="shared" si="5"/>
        <v>0.43478260869565216</v>
      </c>
      <c r="W8" s="12">
        <v>3</v>
      </c>
      <c r="X8" s="12">
        <v>6</v>
      </c>
      <c r="Y8" s="12">
        <f t="shared" si="16"/>
        <v>9</v>
      </c>
      <c r="Z8" s="15">
        <f aca="true" t="shared" si="18" ref="Z8:Z71">W8/B8</f>
        <v>0.15</v>
      </c>
      <c r="AA8" s="15">
        <f aca="true" t="shared" si="19" ref="AA8:AA71">X8/C8</f>
        <v>0.23076923076923078</v>
      </c>
      <c r="AB8" s="15">
        <f aca="true" t="shared" si="20" ref="AB8:AB71">Y8/D8</f>
        <v>0.1956521739130435</v>
      </c>
    </row>
    <row r="9" spans="1:28" s="5" customFormat="1" ht="28.5" customHeight="1">
      <c r="A9" s="12" t="s">
        <v>12</v>
      </c>
      <c r="B9" s="13">
        <f t="shared" si="7"/>
        <v>333</v>
      </c>
      <c r="C9" s="13">
        <f t="shared" si="8"/>
        <v>356</v>
      </c>
      <c r="D9" s="14">
        <f t="shared" si="9"/>
        <v>689</v>
      </c>
      <c r="E9" s="14">
        <v>45</v>
      </c>
      <c r="F9" s="14">
        <v>49</v>
      </c>
      <c r="G9" s="14">
        <f t="shared" si="10"/>
        <v>94</v>
      </c>
      <c r="H9" s="15">
        <f t="shared" si="17"/>
        <v>0.13513513513513514</v>
      </c>
      <c r="I9" s="15">
        <f t="shared" si="1"/>
        <v>0.13764044943820225</v>
      </c>
      <c r="J9" s="15">
        <f t="shared" si="2"/>
        <v>0.13642960812772134</v>
      </c>
      <c r="K9" s="14">
        <v>206</v>
      </c>
      <c r="L9" s="14">
        <v>208</v>
      </c>
      <c r="M9" s="14">
        <f t="shared" si="11"/>
        <v>414</v>
      </c>
      <c r="N9" s="15">
        <f t="shared" si="12"/>
        <v>0.6186186186186187</v>
      </c>
      <c r="O9" s="15">
        <f t="shared" si="13"/>
        <v>0.5842696629213483</v>
      </c>
      <c r="P9" s="15">
        <f t="shared" si="14"/>
        <v>0.6008708272859217</v>
      </c>
      <c r="Q9" s="14">
        <v>82</v>
      </c>
      <c r="R9" s="14">
        <v>99</v>
      </c>
      <c r="S9" s="14">
        <f t="shared" si="15"/>
        <v>181</v>
      </c>
      <c r="T9" s="15">
        <f t="shared" si="3"/>
        <v>0.24624624624624625</v>
      </c>
      <c r="U9" s="15">
        <f t="shared" si="4"/>
        <v>0.27808988764044945</v>
      </c>
      <c r="V9" s="52">
        <f t="shared" si="5"/>
        <v>0.262699564586357</v>
      </c>
      <c r="W9" s="12">
        <v>41</v>
      </c>
      <c r="X9" s="12">
        <v>38</v>
      </c>
      <c r="Y9" s="12">
        <f t="shared" si="16"/>
        <v>79</v>
      </c>
      <c r="Z9" s="15">
        <f t="shared" si="18"/>
        <v>0.12312312312312312</v>
      </c>
      <c r="AA9" s="15">
        <f t="shared" si="19"/>
        <v>0.10674157303370786</v>
      </c>
      <c r="AB9" s="15">
        <f t="shared" si="20"/>
        <v>0.11465892597968069</v>
      </c>
    </row>
    <row r="10" spans="1:28" s="5" customFormat="1" ht="28.5" customHeight="1">
      <c r="A10" s="12" t="s">
        <v>13</v>
      </c>
      <c r="B10" s="13">
        <f t="shared" si="7"/>
        <v>662</v>
      </c>
      <c r="C10" s="13">
        <f t="shared" si="8"/>
        <v>690</v>
      </c>
      <c r="D10" s="14">
        <f t="shared" si="9"/>
        <v>1352</v>
      </c>
      <c r="E10" s="14">
        <v>76</v>
      </c>
      <c r="F10" s="14">
        <v>84</v>
      </c>
      <c r="G10" s="14">
        <f t="shared" si="10"/>
        <v>160</v>
      </c>
      <c r="H10" s="15">
        <f t="shared" si="17"/>
        <v>0.1148036253776435</v>
      </c>
      <c r="I10" s="15">
        <f t="shared" si="1"/>
        <v>0.12173913043478261</v>
      </c>
      <c r="J10" s="15">
        <f t="shared" si="2"/>
        <v>0.11834319526627218</v>
      </c>
      <c r="K10" s="14">
        <v>376</v>
      </c>
      <c r="L10" s="14">
        <v>397</v>
      </c>
      <c r="M10" s="14">
        <f t="shared" si="11"/>
        <v>773</v>
      </c>
      <c r="N10" s="15">
        <f t="shared" si="12"/>
        <v>0.56797583081571</v>
      </c>
      <c r="O10" s="15">
        <f t="shared" si="13"/>
        <v>0.5753623188405798</v>
      </c>
      <c r="P10" s="15">
        <f t="shared" si="14"/>
        <v>0.5717455621301775</v>
      </c>
      <c r="Q10" s="14">
        <v>210</v>
      </c>
      <c r="R10" s="14">
        <v>209</v>
      </c>
      <c r="S10" s="14">
        <f t="shared" si="15"/>
        <v>419</v>
      </c>
      <c r="T10" s="15">
        <f t="shared" si="3"/>
        <v>0.31722054380664655</v>
      </c>
      <c r="U10" s="15">
        <f t="shared" si="4"/>
        <v>0.30289855072463767</v>
      </c>
      <c r="V10" s="52">
        <f t="shared" si="5"/>
        <v>0.3099112426035503</v>
      </c>
      <c r="W10" s="12">
        <v>92</v>
      </c>
      <c r="X10" s="12">
        <v>83</v>
      </c>
      <c r="Y10" s="12">
        <f t="shared" si="16"/>
        <v>175</v>
      </c>
      <c r="Z10" s="15">
        <f t="shared" si="18"/>
        <v>0.13897280966767372</v>
      </c>
      <c r="AA10" s="15">
        <f t="shared" si="19"/>
        <v>0.12028985507246377</v>
      </c>
      <c r="AB10" s="15">
        <f t="shared" si="20"/>
        <v>0.1294378698224852</v>
      </c>
    </row>
    <row r="11" spans="1:28" s="5" customFormat="1" ht="28.5" customHeight="1">
      <c r="A11" s="12" t="s">
        <v>14</v>
      </c>
      <c r="B11" s="13">
        <f t="shared" si="7"/>
        <v>645</v>
      </c>
      <c r="C11" s="13">
        <f t="shared" si="8"/>
        <v>604</v>
      </c>
      <c r="D11" s="14">
        <f t="shared" si="9"/>
        <v>1249</v>
      </c>
      <c r="E11" s="14">
        <v>102</v>
      </c>
      <c r="F11" s="14">
        <v>97</v>
      </c>
      <c r="G11" s="14">
        <f t="shared" si="10"/>
        <v>199</v>
      </c>
      <c r="H11" s="15">
        <f t="shared" si="17"/>
        <v>0.15813953488372093</v>
      </c>
      <c r="I11" s="15">
        <f t="shared" si="1"/>
        <v>0.1605960264900662</v>
      </c>
      <c r="J11" s="15">
        <f t="shared" si="2"/>
        <v>0.15932746196957567</v>
      </c>
      <c r="K11" s="14">
        <v>428</v>
      </c>
      <c r="L11" s="14">
        <v>375</v>
      </c>
      <c r="M11" s="14">
        <f t="shared" si="11"/>
        <v>803</v>
      </c>
      <c r="N11" s="15">
        <f t="shared" si="12"/>
        <v>0.6635658914728683</v>
      </c>
      <c r="O11" s="15">
        <f t="shared" si="13"/>
        <v>0.6208609271523179</v>
      </c>
      <c r="P11" s="15">
        <f t="shared" si="14"/>
        <v>0.6429143314651722</v>
      </c>
      <c r="Q11" s="14">
        <v>115</v>
      </c>
      <c r="R11" s="14">
        <v>132</v>
      </c>
      <c r="S11" s="14">
        <f t="shared" si="15"/>
        <v>247</v>
      </c>
      <c r="T11" s="15">
        <f t="shared" si="3"/>
        <v>0.17829457364341086</v>
      </c>
      <c r="U11" s="15">
        <f t="shared" si="4"/>
        <v>0.2185430463576159</v>
      </c>
      <c r="V11" s="52">
        <f t="shared" si="5"/>
        <v>0.1977582065652522</v>
      </c>
      <c r="W11" s="12">
        <v>40</v>
      </c>
      <c r="X11" s="12">
        <v>60</v>
      </c>
      <c r="Y11" s="12">
        <f t="shared" si="16"/>
        <v>100</v>
      </c>
      <c r="Z11" s="15">
        <f t="shared" si="18"/>
        <v>0.06201550387596899</v>
      </c>
      <c r="AA11" s="15">
        <f t="shared" si="19"/>
        <v>0.09933774834437085</v>
      </c>
      <c r="AB11" s="15">
        <f t="shared" si="20"/>
        <v>0.08006405124099279</v>
      </c>
    </row>
    <row r="12" spans="1:28" s="5" customFormat="1" ht="28.5" customHeight="1">
      <c r="A12" s="12" t="s">
        <v>15</v>
      </c>
      <c r="B12" s="13">
        <f t="shared" si="7"/>
        <v>40</v>
      </c>
      <c r="C12" s="13">
        <f t="shared" si="8"/>
        <v>37</v>
      </c>
      <c r="D12" s="14">
        <f t="shared" si="9"/>
        <v>77</v>
      </c>
      <c r="E12" s="14">
        <v>10</v>
      </c>
      <c r="F12" s="14">
        <v>5</v>
      </c>
      <c r="G12" s="14">
        <f t="shared" si="10"/>
        <v>15</v>
      </c>
      <c r="H12" s="15">
        <f t="shared" si="17"/>
        <v>0.25</v>
      </c>
      <c r="I12" s="15">
        <f t="shared" si="1"/>
        <v>0.13513513513513514</v>
      </c>
      <c r="J12" s="15">
        <f t="shared" si="2"/>
        <v>0.19480519480519481</v>
      </c>
      <c r="K12" s="14">
        <v>21</v>
      </c>
      <c r="L12" s="14">
        <v>22</v>
      </c>
      <c r="M12" s="14">
        <f t="shared" si="11"/>
        <v>43</v>
      </c>
      <c r="N12" s="15">
        <f t="shared" si="12"/>
        <v>0.525</v>
      </c>
      <c r="O12" s="15">
        <f t="shared" si="13"/>
        <v>0.5945945945945946</v>
      </c>
      <c r="P12" s="15">
        <f t="shared" si="14"/>
        <v>0.5584415584415584</v>
      </c>
      <c r="Q12" s="14">
        <v>9</v>
      </c>
      <c r="R12" s="14">
        <v>10</v>
      </c>
      <c r="S12" s="14">
        <f t="shared" si="15"/>
        <v>19</v>
      </c>
      <c r="T12" s="15">
        <f t="shared" si="3"/>
        <v>0.225</v>
      </c>
      <c r="U12" s="15">
        <f t="shared" si="4"/>
        <v>0.2702702702702703</v>
      </c>
      <c r="V12" s="52">
        <f t="shared" si="5"/>
        <v>0.24675324675324675</v>
      </c>
      <c r="W12" s="12">
        <v>5</v>
      </c>
      <c r="X12" s="12">
        <v>5</v>
      </c>
      <c r="Y12" s="12">
        <f t="shared" si="16"/>
        <v>10</v>
      </c>
      <c r="Z12" s="15">
        <f t="shared" si="18"/>
        <v>0.125</v>
      </c>
      <c r="AA12" s="15">
        <f t="shared" si="19"/>
        <v>0.13513513513513514</v>
      </c>
      <c r="AB12" s="15">
        <f t="shared" si="20"/>
        <v>0.12987012987012986</v>
      </c>
    </row>
    <row r="13" spans="1:28" s="5" customFormat="1" ht="28.5" customHeight="1">
      <c r="A13" s="12" t="s">
        <v>16</v>
      </c>
      <c r="B13" s="13">
        <f t="shared" si="7"/>
        <v>518</v>
      </c>
      <c r="C13" s="13">
        <f t="shared" si="8"/>
        <v>545</v>
      </c>
      <c r="D13" s="14">
        <f t="shared" si="9"/>
        <v>1063</v>
      </c>
      <c r="E13" s="14">
        <v>52</v>
      </c>
      <c r="F13" s="14">
        <v>53</v>
      </c>
      <c r="G13" s="14">
        <f t="shared" si="10"/>
        <v>105</v>
      </c>
      <c r="H13" s="15">
        <f t="shared" si="17"/>
        <v>0.10038610038610038</v>
      </c>
      <c r="I13" s="15">
        <f t="shared" si="1"/>
        <v>0.09724770642201835</v>
      </c>
      <c r="J13" s="15">
        <f t="shared" si="2"/>
        <v>0.09877704609595485</v>
      </c>
      <c r="K13" s="14">
        <v>316</v>
      </c>
      <c r="L13" s="14">
        <v>329</v>
      </c>
      <c r="M13" s="14">
        <f t="shared" si="11"/>
        <v>645</v>
      </c>
      <c r="N13" s="15">
        <f t="shared" si="12"/>
        <v>0.61003861003861</v>
      </c>
      <c r="O13" s="15">
        <f t="shared" si="13"/>
        <v>0.6036697247706422</v>
      </c>
      <c r="P13" s="15">
        <f t="shared" si="14"/>
        <v>0.6067732831608654</v>
      </c>
      <c r="Q13" s="14">
        <v>150</v>
      </c>
      <c r="R13" s="14">
        <v>163</v>
      </c>
      <c r="S13" s="14">
        <f t="shared" si="15"/>
        <v>313</v>
      </c>
      <c r="T13" s="15">
        <f t="shared" si="3"/>
        <v>0.28957528957528955</v>
      </c>
      <c r="U13" s="15">
        <f t="shared" si="4"/>
        <v>0.29908256880733947</v>
      </c>
      <c r="V13" s="52">
        <f t="shared" si="5"/>
        <v>0.2944496707431797</v>
      </c>
      <c r="W13" s="12">
        <v>53</v>
      </c>
      <c r="X13" s="12">
        <v>51</v>
      </c>
      <c r="Y13" s="12">
        <f t="shared" si="16"/>
        <v>104</v>
      </c>
      <c r="Z13" s="15">
        <f t="shared" si="18"/>
        <v>0.10231660231660232</v>
      </c>
      <c r="AA13" s="15">
        <f t="shared" si="19"/>
        <v>0.09357798165137615</v>
      </c>
      <c r="AB13" s="15">
        <f t="shared" si="20"/>
        <v>0.09783631232361242</v>
      </c>
    </row>
    <row r="14" spans="1:28" s="5" customFormat="1" ht="28.5" customHeight="1">
      <c r="A14" s="12" t="s">
        <v>17</v>
      </c>
      <c r="B14" s="13">
        <f t="shared" si="7"/>
        <v>774</v>
      </c>
      <c r="C14" s="13">
        <f t="shared" si="8"/>
        <v>704</v>
      </c>
      <c r="D14" s="14">
        <f t="shared" si="9"/>
        <v>1478</v>
      </c>
      <c r="E14" s="14">
        <v>122</v>
      </c>
      <c r="F14" s="14">
        <v>93</v>
      </c>
      <c r="G14" s="14">
        <f t="shared" si="10"/>
        <v>215</v>
      </c>
      <c r="H14" s="15">
        <f t="shared" si="17"/>
        <v>0.15762273901808785</v>
      </c>
      <c r="I14" s="15">
        <f t="shared" si="1"/>
        <v>0.13210227272727273</v>
      </c>
      <c r="J14" s="15">
        <f t="shared" si="2"/>
        <v>0.14546684709066307</v>
      </c>
      <c r="K14" s="14">
        <v>526</v>
      </c>
      <c r="L14" s="14">
        <v>461</v>
      </c>
      <c r="M14" s="14">
        <f t="shared" si="11"/>
        <v>987</v>
      </c>
      <c r="N14" s="15">
        <f t="shared" si="12"/>
        <v>0.6795865633074936</v>
      </c>
      <c r="O14" s="15">
        <f t="shared" si="13"/>
        <v>0.6548295454545454</v>
      </c>
      <c r="P14" s="15">
        <f t="shared" si="14"/>
        <v>0.6677943166441137</v>
      </c>
      <c r="Q14" s="14">
        <v>126</v>
      </c>
      <c r="R14" s="14">
        <v>150</v>
      </c>
      <c r="S14" s="14">
        <f t="shared" si="15"/>
        <v>276</v>
      </c>
      <c r="T14" s="15">
        <f t="shared" si="3"/>
        <v>0.16279069767441862</v>
      </c>
      <c r="U14" s="15">
        <f t="shared" si="4"/>
        <v>0.21306818181818182</v>
      </c>
      <c r="V14" s="52">
        <f t="shared" si="5"/>
        <v>0.18673883626522328</v>
      </c>
      <c r="W14" s="12">
        <v>47</v>
      </c>
      <c r="X14" s="12">
        <v>53</v>
      </c>
      <c r="Y14" s="12">
        <f t="shared" si="16"/>
        <v>100</v>
      </c>
      <c r="Z14" s="15">
        <f t="shared" si="18"/>
        <v>0.060723514211886306</v>
      </c>
      <c r="AA14" s="15">
        <f t="shared" si="19"/>
        <v>0.07528409090909091</v>
      </c>
      <c r="AB14" s="15">
        <f t="shared" si="20"/>
        <v>0.06765899864682003</v>
      </c>
    </row>
    <row r="15" spans="1:28" s="5" customFormat="1" ht="28.5" customHeight="1">
      <c r="A15" s="12" t="s">
        <v>18</v>
      </c>
      <c r="B15" s="13">
        <f t="shared" si="7"/>
        <v>997</v>
      </c>
      <c r="C15" s="13">
        <f t="shared" si="8"/>
        <v>973</v>
      </c>
      <c r="D15" s="14">
        <f t="shared" si="9"/>
        <v>1970</v>
      </c>
      <c r="E15" s="14">
        <v>140</v>
      </c>
      <c r="F15" s="14">
        <v>125</v>
      </c>
      <c r="G15" s="14">
        <f t="shared" si="10"/>
        <v>265</v>
      </c>
      <c r="H15" s="15">
        <f t="shared" si="17"/>
        <v>0.14042126379137412</v>
      </c>
      <c r="I15" s="15">
        <f t="shared" si="1"/>
        <v>0.12846865364850976</v>
      </c>
      <c r="J15" s="15">
        <f t="shared" si="2"/>
        <v>0.13451776649746192</v>
      </c>
      <c r="K15" s="14">
        <v>668</v>
      </c>
      <c r="L15" s="14">
        <v>640</v>
      </c>
      <c r="M15" s="14">
        <f t="shared" si="11"/>
        <v>1308</v>
      </c>
      <c r="N15" s="15">
        <f t="shared" si="12"/>
        <v>0.6700100300902708</v>
      </c>
      <c r="O15" s="15">
        <f t="shared" si="13"/>
        <v>0.65775950668037</v>
      </c>
      <c r="P15" s="15">
        <f t="shared" si="14"/>
        <v>0.6639593908629442</v>
      </c>
      <c r="Q15" s="14">
        <v>189</v>
      </c>
      <c r="R15" s="14">
        <v>208</v>
      </c>
      <c r="S15" s="14">
        <f t="shared" si="15"/>
        <v>397</v>
      </c>
      <c r="T15" s="15">
        <f t="shared" si="3"/>
        <v>0.18956870611835505</v>
      </c>
      <c r="U15" s="15">
        <f t="shared" si="4"/>
        <v>0.21377183967112023</v>
      </c>
      <c r="V15" s="52">
        <f t="shared" si="5"/>
        <v>0.2015228426395939</v>
      </c>
      <c r="W15" s="12">
        <v>70</v>
      </c>
      <c r="X15" s="12">
        <v>76</v>
      </c>
      <c r="Y15" s="12">
        <f t="shared" si="16"/>
        <v>146</v>
      </c>
      <c r="Z15" s="15">
        <f t="shared" si="18"/>
        <v>0.07021063189568706</v>
      </c>
      <c r="AA15" s="15">
        <f t="shared" si="19"/>
        <v>0.07810894141829394</v>
      </c>
      <c r="AB15" s="15">
        <f t="shared" si="20"/>
        <v>0.07411167512690356</v>
      </c>
    </row>
    <row r="16" spans="1:28" s="5" customFormat="1" ht="28.5" customHeight="1">
      <c r="A16" s="16" t="s">
        <v>19</v>
      </c>
      <c r="B16" s="17">
        <f t="shared" si="7"/>
        <v>702</v>
      </c>
      <c r="C16" s="17">
        <f t="shared" si="8"/>
        <v>750</v>
      </c>
      <c r="D16" s="18">
        <f t="shared" si="9"/>
        <v>1452</v>
      </c>
      <c r="E16" s="18">
        <v>107</v>
      </c>
      <c r="F16" s="18">
        <v>135</v>
      </c>
      <c r="G16" s="18">
        <f t="shared" si="10"/>
        <v>242</v>
      </c>
      <c r="H16" s="19">
        <f t="shared" si="17"/>
        <v>0.15242165242165243</v>
      </c>
      <c r="I16" s="19">
        <f t="shared" si="1"/>
        <v>0.18</v>
      </c>
      <c r="J16" s="19">
        <f t="shared" si="2"/>
        <v>0.16666666666666666</v>
      </c>
      <c r="K16" s="18">
        <v>456</v>
      </c>
      <c r="L16" s="18">
        <v>459</v>
      </c>
      <c r="M16" s="18">
        <f t="shared" si="11"/>
        <v>915</v>
      </c>
      <c r="N16" s="19">
        <f t="shared" si="12"/>
        <v>0.6495726495726496</v>
      </c>
      <c r="O16" s="19">
        <f t="shared" si="13"/>
        <v>0.612</v>
      </c>
      <c r="P16" s="19">
        <f t="shared" si="14"/>
        <v>0.6301652892561983</v>
      </c>
      <c r="Q16" s="18">
        <v>139</v>
      </c>
      <c r="R16" s="18">
        <v>156</v>
      </c>
      <c r="S16" s="18">
        <f t="shared" si="15"/>
        <v>295</v>
      </c>
      <c r="T16" s="19">
        <f t="shared" si="3"/>
        <v>0.198005698005698</v>
      </c>
      <c r="U16" s="19">
        <f t="shared" si="4"/>
        <v>0.208</v>
      </c>
      <c r="V16" s="53">
        <f t="shared" si="5"/>
        <v>0.20316804407713498</v>
      </c>
      <c r="W16" s="32">
        <v>55</v>
      </c>
      <c r="X16" s="32">
        <v>66</v>
      </c>
      <c r="Y16" s="32">
        <f t="shared" si="16"/>
        <v>121</v>
      </c>
      <c r="Z16" s="35">
        <f t="shared" si="18"/>
        <v>0.07834757834757834</v>
      </c>
      <c r="AA16" s="35">
        <f t="shared" si="19"/>
        <v>0.088</v>
      </c>
      <c r="AB16" s="35">
        <f t="shared" si="20"/>
        <v>0.08333333333333333</v>
      </c>
    </row>
    <row r="17" spans="1:28" s="5" customFormat="1" ht="28.5" customHeight="1">
      <c r="A17" s="71" t="s">
        <v>98</v>
      </c>
      <c r="B17" s="72">
        <f>B7+B8+B9+B10+B11+B12+B13+B14+B15+B16</f>
        <v>4697</v>
      </c>
      <c r="C17" s="72">
        <f>C7+C8+C9+C10+C11+C12+C13+C14+C15+C16</f>
        <v>4690</v>
      </c>
      <c r="D17" s="73">
        <f t="shared" si="9"/>
        <v>9387</v>
      </c>
      <c r="E17" s="72">
        <f>E7+E8+E9+E10+E11+E12+E13+E14+E15+E16</f>
        <v>654</v>
      </c>
      <c r="F17" s="72">
        <f>F7+F8+F9+F10+F11+F12+F13+F14+F15+F16</f>
        <v>642</v>
      </c>
      <c r="G17" s="73">
        <f t="shared" si="10"/>
        <v>1296</v>
      </c>
      <c r="H17" s="74">
        <f t="shared" si="17"/>
        <v>0.1392378113689589</v>
      </c>
      <c r="I17" s="74">
        <f t="shared" si="1"/>
        <v>0.13688699360341153</v>
      </c>
      <c r="J17" s="74">
        <f t="shared" si="2"/>
        <v>0.13806327900287632</v>
      </c>
      <c r="K17" s="72">
        <f>K7+K8+K9+K10+K11+K12+K13+K14+K15+K16</f>
        <v>3015</v>
      </c>
      <c r="L17" s="72">
        <f>L7+L8+L9+L10+L11+L12+L13+L14+L15+L16</f>
        <v>2907</v>
      </c>
      <c r="M17" s="73">
        <f t="shared" si="11"/>
        <v>5922</v>
      </c>
      <c r="N17" s="74">
        <f t="shared" si="12"/>
        <v>0.6418990845220354</v>
      </c>
      <c r="O17" s="74">
        <f t="shared" si="13"/>
        <v>0.6198294243070362</v>
      </c>
      <c r="P17" s="74">
        <f t="shared" si="14"/>
        <v>0.6308724832214765</v>
      </c>
      <c r="Q17" s="72">
        <f>Q7+Q8+Q9+Q10+Q11+Q12+Q13+Q14+Q15+Q16</f>
        <v>1028</v>
      </c>
      <c r="R17" s="72">
        <f>R7+R8+R9+R10+R11+R12+R13+R14+R15+R16</f>
        <v>1141</v>
      </c>
      <c r="S17" s="73">
        <f t="shared" si="15"/>
        <v>2169</v>
      </c>
      <c r="T17" s="74">
        <f t="shared" si="3"/>
        <v>0.21886310410900575</v>
      </c>
      <c r="U17" s="74">
        <f t="shared" si="4"/>
        <v>0.24328358208955222</v>
      </c>
      <c r="V17" s="75">
        <f t="shared" si="5"/>
        <v>0.23106423777564716</v>
      </c>
      <c r="W17" s="71">
        <f>W7+W8+W9+W10+W11+W12+W13+W14+W15+W16</f>
        <v>406</v>
      </c>
      <c r="X17" s="71">
        <f>X7+X8+X9+X10+X11+X12+X13+X14+X15+X16</f>
        <v>439</v>
      </c>
      <c r="Y17" s="71">
        <f t="shared" si="16"/>
        <v>845</v>
      </c>
      <c r="Z17" s="74">
        <f t="shared" si="18"/>
        <v>0.08643815201192251</v>
      </c>
      <c r="AA17" s="74">
        <f t="shared" si="19"/>
        <v>0.09360341151385927</v>
      </c>
      <c r="AB17" s="74">
        <f t="shared" si="20"/>
        <v>0.09001811015233833</v>
      </c>
    </row>
    <row r="18" spans="1:28" s="5" customFormat="1" ht="28.5" customHeight="1">
      <c r="A18" s="24" t="s">
        <v>20</v>
      </c>
      <c r="B18" s="25">
        <f aca="true" t="shared" si="21" ref="B18:C22">E18+K18+Q18</f>
        <v>756</v>
      </c>
      <c r="C18" s="25">
        <f t="shared" si="21"/>
        <v>843</v>
      </c>
      <c r="D18" s="26">
        <f t="shared" si="9"/>
        <v>1599</v>
      </c>
      <c r="E18" s="27">
        <v>78</v>
      </c>
      <c r="F18" s="27">
        <v>85</v>
      </c>
      <c r="G18" s="26">
        <f t="shared" si="10"/>
        <v>163</v>
      </c>
      <c r="H18" s="28">
        <f t="shared" si="17"/>
        <v>0.10317460317460317</v>
      </c>
      <c r="I18" s="28">
        <f t="shared" si="1"/>
        <v>0.10083036773428232</v>
      </c>
      <c r="J18" s="28">
        <f t="shared" si="2"/>
        <v>0.10193871169480925</v>
      </c>
      <c r="K18" s="27">
        <v>395</v>
      </c>
      <c r="L18" s="27">
        <v>387</v>
      </c>
      <c r="M18" s="26">
        <f t="shared" si="11"/>
        <v>782</v>
      </c>
      <c r="N18" s="28">
        <f t="shared" si="12"/>
        <v>0.5224867724867724</v>
      </c>
      <c r="O18" s="28">
        <f t="shared" si="13"/>
        <v>0.45907473309608543</v>
      </c>
      <c r="P18" s="28">
        <f t="shared" si="14"/>
        <v>0.4890556597873671</v>
      </c>
      <c r="Q18" s="27">
        <v>283</v>
      </c>
      <c r="R18" s="27">
        <v>371</v>
      </c>
      <c r="S18" s="26">
        <f t="shared" si="15"/>
        <v>654</v>
      </c>
      <c r="T18" s="28">
        <f t="shared" si="3"/>
        <v>0.37433862433862436</v>
      </c>
      <c r="U18" s="28">
        <f t="shared" si="4"/>
        <v>0.4400948991696323</v>
      </c>
      <c r="V18" s="55">
        <f t="shared" si="5"/>
        <v>0.4090056285178236</v>
      </c>
      <c r="W18" s="37">
        <v>177</v>
      </c>
      <c r="X18" s="37">
        <v>227</v>
      </c>
      <c r="Y18" s="37">
        <f t="shared" si="16"/>
        <v>404</v>
      </c>
      <c r="Z18" s="40">
        <f t="shared" si="18"/>
        <v>0.23412698412698413</v>
      </c>
      <c r="AA18" s="40">
        <f t="shared" si="19"/>
        <v>0.269276393831554</v>
      </c>
      <c r="AB18" s="40">
        <f t="shared" si="20"/>
        <v>0.25265791119449654</v>
      </c>
    </row>
    <row r="19" spans="1:28" s="5" customFormat="1" ht="28.5" customHeight="1">
      <c r="A19" s="12" t="s">
        <v>21</v>
      </c>
      <c r="B19" s="13">
        <f t="shared" si="21"/>
        <v>525</v>
      </c>
      <c r="C19" s="13">
        <f t="shared" si="21"/>
        <v>599</v>
      </c>
      <c r="D19" s="14">
        <f t="shared" si="9"/>
        <v>1124</v>
      </c>
      <c r="E19" s="14">
        <v>47</v>
      </c>
      <c r="F19" s="14">
        <v>53</v>
      </c>
      <c r="G19" s="14">
        <f t="shared" si="10"/>
        <v>100</v>
      </c>
      <c r="H19" s="15">
        <f t="shared" si="17"/>
        <v>0.08952380952380952</v>
      </c>
      <c r="I19" s="15">
        <f t="shared" si="1"/>
        <v>0.08848080133555926</v>
      </c>
      <c r="J19" s="15">
        <f t="shared" si="2"/>
        <v>0.08896797153024912</v>
      </c>
      <c r="K19" s="14">
        <v>289</v>
      </c>
      <c r="L19" s="14">
        <v>294</v>
      </c>
      <c r="M19" s="14">
        <f t="shared" si="11"/>
        <v>583</v>
      </c>
      <c r="N19" s="15">
        <f t="shared" si="12"/>
        <v>0.5504761904761905</v>
      </c>
      <c r="O19" s="15">
        <f t="shared" si="13"/>
        <v>0.49081803005008345</v>
      </c>
      <c r="P19" s="15">
        <f t="shared" si="14"/>
        <v>0.5186832740213523</v>
      </c>
      <c r="Q19" s="14">
        <v>189</v>
      </c>
      <c r="R19" s="14">
        <v>252</v>
      </c>
      <c r="S19" s="14">
        <f t="shared" si="15"/>
        <v>441</v>
      </c>
      <c r="T19" s="15">
        <f t="shared" si="3"/>
        <v>0.36</v>
      </c>
      <c r="U19" s="15">
        <f t="shared" si="4"/>
        <v>0.42070116861435725</v>
      </c>
      <c r="V19" s="52">
        <f t="shared" si="5"/>
        <v>0.39234875444839856</v>
      </c>
      <c r="W19" s="12">
        <v>123</v>
      </c>
      <c r="X19" s="12">
        <v>171</v>
      </c>
      <c r="Y19" s="12">
        <f t="shared" si="16"/>
        <v>294</v>
      </c>
      <c r="Z19" s="15">
        <f t="shared" si="18"/>
        <v>0.2342857142857143</v>
      </c>
      <c r="AA19" s="15">
        <f t="shared" si="19"/>
        <v>0.2854757929883139</v>
      </c>
      <c r="AB19" s="15">
        <f t="shared" si="20"/>
        <v>0.2615658362989324</v>
      </c>
    </row>
    <row r="20" spans="1:28" s="5" customFormat="1" ht="28.5" customHeight="1">
      <c r="A20" s="12" t="s">
        <v>22</v>
      </c>
      <c r="B20" s="13">
        <f t="shared" si="21"/>
        <v>501</v>
      </c>
      <c r="C20" s="13">
        <f t="shared" si="21"/>
        <v>525</v>
      </c>
      <c r="D20" s="14">
        <f t="shared" si="9"/>
        <v>1026</v>
      </c>
      <c r="E20" s="14">
        <v>63</v>
      </c>
      <c r="F20" s="14">
        <v>64</v>
      </c>
      <c r="G20" s="14">
        <f t="shared" si="10"/>
        <v>127</v>
      </c>
      <c r="H20" s="15">
        <f t="shared" si="17"/>
        <v>0.12574850299401197</v>
      </c>
      <c r="I20" s="15">
        <f t="shared" si="1"/>
        <v>0.1219047619047619</v>
      </c>
      <c r="J20" s="15">
        <f t="shared" si="2"/>
        <v>0.12378167641325535</v>
      </c>
      <c r="K20" s="14">
        <v>257</v>
      </c>
      <c r="L20" s="14">
        <v>265</v>
      </c>
      <c r="M20" s="14">
        <f t="shared" si="11"/>
        <v>522</v>
      </c>
      <c r="N20" s="15">
        <f t="shared" si="12"/>
        <v>0.5129740518962076</v>
      </c>
      <c r="O20" s="15">
        <f t="shared" si="13"/>
        <v>0.5047619047619047</v>
      </c>
      <c r="P20" s="15">
        <f t="shared" si="14"/>
        <v>0.5087719298245614</v>
      </c>
      <c r="Q20" s="14">
        <v>181</v>
      </c>
      <c r="R20" s="14">
        <v>196</v>
      </c>
      <c r="S20" s="14">
        <f t="shared" si="15"/>
        <v>377</v>
      </c>
      <c r="T20" s="15">
        <f t="shared" si="3"/>
        <v>0.36127744510978044</v>
      </c>
      <c r="U20" s="15">
        <f t="shared" si="4"/>
        <v>0.37333333333333335</v>
      </c>
      <c r="V20" s="52">
        <f t="shared" si="5"/>
        <v>0.36744639376218324</v>
      </c>
      <c r="W20" s="12">
        <v>109</v>
      </c>
      <c r="X20" s="12">
        <v>112</v>
      </c>
      <c r="Y20" s="12">
        <f t="shared" si="16"/>
        <v>221</v>
      </c>
      <c r="Z20" s="15">
        <f t="shared" si="18"/>
        <v>0.21756487025948104</v>
      </c>
      <c r="AA20" s="15">
        <f t="shared" si="19"/>
        <v>0.21333333333333335</v>
      </c>
      <c r="AB20" s="15">
        <f t="shared" si="20"/>
        <v>0.21539961013645223</v>
      </c>
    </row>
    <row r="21" spans="1:28" s="5" customFormat="1" ht="28.5" customHeight="1">
      <c r="A21" s="12" t="s">
        <v>23</v>
      </c>
      <c r="B21" s="13">
        <f t="shared" si="21"/>
        <v>439</v>
      </c>
      <c r="C21" s="13">
        <f t="shared" si="21"/>
        <v>474</v>
      </c>
      <c r="D21" s="14">
        <f t="shared" si="9"/>
        <v>913</v>
      </c>
      <c r="E21" s="14">
        <v>36</v>
      </c>
      <c r="F21" s="14">
        <v>43</v>
      </c>
      <c r="G21" s="14">
        <f t="shared" si="10"/>
        <v>79</v>
      </c>
      <c r="H21" s="15">
        <f t="shared" si="17"/>
        <v>0.08200455580865604</v>
      </c>
      <c r="I21" s="15">
        <f t="shared" si="1"/>
        <v>0.09071729957805907</v>
      </c>
      <c r="J21" s="15">
        <f t="shared" si="2"/>
        <v>0.08652792990142388</v>
      </c>
      <c r="K21" s="14">
        <v>221</v>
      </c>
      <c r="L21" s="14">
        <v>221</v>
      </c>
      <c r="M21" s="14">
        <f t="shared" si="11"/>
        <v>442</v>
      </c>
      <c r="N21" s="15">
        <f t="shared" si="12"/>
        <v>0.5034168564920274</v>
      </c>
      <c r="O21" s="15">
        <f t="shared" si="13"/>
        <v>0.46624472573839665</v>
      </c>
      <c r="P21" s="15">
        <f t="shared" si="14"/>
        <v>0.484118291347207</v>
      </c>
      <c r="Q21" s="14">
        <v>182</v>
      </c>
      <c r="R21" s="14">
        <v>210</v>
      </c>
      <c r="S21" s="14">
        <f t="shared" si="15"/>
        <v>392</v>
      </c>
      <c r="T21" s="15">
        <f t="shared" si="3"/>
        <v>0.4145785876993166</v>
      </c>
      <c r="U21" s="15">
        <f t="shared" si="4"/>
        <v>0.4430379746835443</v>
      </c>
      <c r="V21" s="52">
        <f t="shared" si="5"/>
        <v>0.4293537787513691</v>
      </c>
      <c r="W21" s="12">
        <v>107</v>
      </c>
      <c r="X21" s="12">
        <v>115</v>
      </c>
      <c r="Y21" s="12">
        <f t="shared" si="16"/>
        <v>222</v>
      </c>
      <c r="Z21" s="15">
        <f t="shared" si="18"/>
        <v>0.2437357630979499</v>
      </c>
      <c r="AA21" s="15">
        <f t="shared" si="19"/>
        <v>0.24261603375527427</v>
      </c>
      <c r="AB21" s="15">
        <f t="shared" si="20"/>
        <v>0.24315443592552027</v>
      </c>
    </row>
    <row r="22" spans="1:28" s="5" customFormat="1" ht="28.5" customHeight="1">
      <c r="A22" s="29" t="s">
        <v>24</v>
      </c>
      <c r="B22" s="21">
        <f t="shared" si="21"/>
        <v>549</v>
      </c>
      <c r="C22" s="21">
        <f t="shared" si="21"/>
        <v>588</v>
      </c>
      <c r="D22" s="22">
        <f t="shared" si="9"/>
        <v>1137</v>
      </c>
      <c r="E22" s="22">
        <v>40</v>
      </c>
      <c r="F22" s="22">
        <v>34</v>
      </c>
      <c r="G22" s="22">
        <f t="shared" si="10"/>
        <v>74</v>
      </c>
      <c r="H22" s="30">
        <f t="shared" si="17"/>
        <v>0.07285974499089254</v>
      </c>
      <c r="I22" s="30">
        <f t="shared" si="1"/>
        <v>0.05782312925170068</v>
      </c>
      <c r="J22" s="30">
        <f t="shared" si="2"/>
        <v>0.06508355321020229</v>
      </c>
      <c r="K22" s="22">
        <v>269</v>
      </c>
      <c r="L22" s="22">
        <v>273</v>
      </c>
      <c r="M22" s="22">
        <f t="shared" si="11"/>
        <v>542</v>
      </c>
      <c r="N22" s="30">
        <f t="shared" si="12"/>
        <v>0.4899817850637523</v>
      </c>
      <c r="O22" s="30">
        <f t="shared" si="13"/>
        <v>0.4642857142857143</v>
      </c>
      <c r="P22" s="30">
        <f t="shared" si="14"/>
        <v>0.4766930518909411</v>
      </c>
      <c r="Q22" s="22">
        <v>240</v>
      </c>
      <c r="R22" s="22">
        <v>281</v>
      </c>
      <c r="S22" s="22">
        <f t="shared" si="15"/>
        <v>521</v>
      </c>
      <c r="T22" s="30">
        <f t="shared" si="3"/>
        <v>0.4371584699453552</v>
      </c>
      <c r="U22" s="30">
        <f t="shared" si="4"/>
        <v>0.477891156462585</v>
      </c>
      <c r="V22" s="56">
        <f t="shared" si="5"/>
        <v>0.45822339489885666</v>
      </c>
      <c r="W22" s="32">
        <v>139</v>
      </c>
      <c r="X22" s="32">
        <v>166</v>
      </c>
      <c r="Y22" s="32">
        <f t="shared" si="16"/>
        <v>305</v>
      </c>
      <c r="Z22" s="35">
        <f t="shared" si="18"/>
        <v>0.25318761384335153</v>
      </c>
      <c r="AA22" s="35">
        <f t="shared" si="19"/>
        <v>0.282312925170068</v>
      </c>
      <c r="AB22" s="35">
        <f t="shared" si="20"/>
        <v>0.26824978012313105</v>
      </c>
    </row>
    <row r="23" spans="1:28" s="5" customFormat="1" ht="28.5" customHeight="1">
      <c r="A23" s="71" t="s">
        <v>99</v>
      </c>
      <c r="B23" s="76">
        <f>B18+B19+B20+B21+B22</f>
        <v>2770</v>
      </c>
      <c r="C23" s="76">
        <f>C18+C19+C20+C21+C22</f>
        <v>3029</v>
      </c>
      <c r="D23" s="73">
        <f t="shared" si="9"/>
        <v>5799</v>
      </c>
      <c r="E23" s="76">
        <f>E18+E19+E20+E21+E22</f>
        <v>264</v>
      </c>
      <c r="F23" s="76">
        <f>F18+F19+F20+F21+F22</f>
        <v>279</v>
      </c>
      <c r="G23" s="73">
        <f t="shared" si="10"/>
        <v>543</v>
      </c>
      <c r="H23" s="74">
        <f t="shared" si="17"/>
        <v>0.09530685920577617</v>
      </c>
      <c r="I23" s="74">
        <f t="shared" si="1"/>
        <v>0.09210960713106636</v>
      </c>
      <c r="J23" s="74">
        <f t="shared" si="2"/>
        <v>0.09363683393688567</v>
      </c>
      <c r="K23" s="76">
        <f>K18+K19+K20+K21+K22</f>
        <v>1431</v>
      </c>
      <c r="L23" s="76">
        <f>L18+L19+L20+L21+L22</f>
        <v>1440</v>
      </c>
      <c r="M23" s="73">
        <f t="shared" si="11"/>
        <v>2871</v>
      </c>
      <c r="N23" s="74">
        <f t="shared" si="12"/>
        <v>0.5166064981949459</v>
      </c>
      <c r="O23" s="74">
        <f t="shared" si="13"/>
        <v>0.475404423902278</v>
      </c>
      <c r="P23" s="74">
        <f t="shared" si="14"/>
        <v>0.4950853595447491</v>
      </c>
      <c r="Q23" s="76">
        <f>Q18+Q19+Q20+Q21+Q22</f>
        <v>1075</v>
      </c>
      <c r="R23" s="76">
        <f>R18+R19+R20+R21+R22</f>
        <v>1310</v>
      </c>
      <c r="S23" s="73">
        <f t="shared" si="15"/>
        <v>2385</v>
      </c>
      <c r="T23" s="74">
        <f t="shared" si="3"/>
        <v>0.388086642599278</v>
      </c>
      <c r="U23" s="74">
        <f t="shared" si="4"/>
        <v>0.43248596896665564</v>
      </c>
      <c r="V23" s="75">
        <f t="shared" si="5"/>
        <v>0.4112778065183652</v>
      </c>
      <c r="W23" s="71">
        <f>W18+W19+W20+W21+W22</f>
        <v>655</v>
      </c>
      <c r="X23" s="71">
        <f>X18+X19+X20+X21+X22</f>
        <v>791</v>
      </c>
      <c r="Y23" s="71">
        <f t="shared" si="16"/>
        <v>1446</v>
      </c>
      <c r="Z23" s="74">
        <f t="shared" si="18"/>
        <v>0.2364620938628159</v>
      </c>
      <c r="AA23" s="74">
        <f t="shared" si="19"/>
        <v>0.26114229118520965</v>
      </c>
      <c r="AB23" s="74">
        <f t="shared" si="20"/>
        <v>0.24935333678220384</v>
      </c>
    </row>
    <row r="24" spans="1:28" s="5" customFormat="1" ht="28.5" customHeight="1">
      <c r="A24" s="24" t="s">
        <v>25</v>
      </c>
      <c r="B24" s="25">
        <f aca="true" t="shared" si="22" ref="B24:C29">E24+K24+Q24</f>
        <v>36</v>
      </c>
      <c r="C24" s="25">
        <f t="shared" si="22"/>
        <v>35</v>
      </c>
      <c r="D24" s="26">
        <f t="shared" si="9"/>
        <v>71</v>
      </c>
      <c r="E24" s="27">
        <v>4</v>
      </c>
      <c r="F24" s="27">
        <v>4</v>
      </c>
      <c r="G24" s="26">
        <f t="shared" si="10"/>
        <v>8</v>
      </c>
      <c r="H24" s="28">
        <f t="shared" si="17"/>
        <v>0.1111111111111111</v>
      </c>
      <c r="I24" s="28">
        <f t="shared" si="1"/>
        <v>0.11428571428571428</v>
      </c>
      <c r="J24" s="28">
        <f t="shared" si="2"/>
        <v>0.11267605633802817</v>
      </c>
      <c r="K24" s="27">
        <v>18</v>
      </c>
      <c r="L24" s="27">
        <v>15</v>
      </c>
      <c r="M24" s="26">
        <f t="shared" si="11"/>
        <v>33</v>
      </c>
      <c r="N24" s="28">
        <f t="shared" si="12"/>
        <v>0.5</v>
      </c>
      <c r="O24" s="28">
        <f t="shared" si="13"/>
        <v>0.42857142857142855</v>
      </c>
      <c r="P24" s="28">
        <f t="shared" si="14"/>
        <v>0.4647887323943662</v>
      </c>
      <c r="Q24" s="27">
        <v>14</v>
      </c>
      <c r="R24" s="27">
        <v>16</v>
      </c>
      <c r="S24" s="26">
        <f t="shared" si="15"/>
        <v>30</v>
      </c>
      <c r="T24" s="28">
        <f t="shared" si="3"/>
        <v>0.3888888888888889</v>
      </c>
      <c r="U24" s="28">
        <f t="shared" si="4"/>
        <v>0.45714285714285713</v>
      </c>
      <c r="V24" s="55">
        <f t="shared" si="5"/>
        <v>0.4225352112676056</v>
      </c>
      <c r="W24" s="37">
        <v>8</v>
      </c>
      <c r="X24" s="37">
        <v>7</v>
      </c>
      <c r="Y24" s="37">
        <f t="shared" si="16"/>
        <v>15</v>
      </c>
      <c r="Z24" s="40">
        <f t="shared" si="18"/>
        <v>0.2222222222222222</v>
      </c>
      <c r="AA24" s="40">
        <f t="shared" si="19"/>
        <v>0.2</v>
      </c>
      <c r="AB24" s="40">
        <f t="shared" si="20"/>
        <v>0.2112676056338028</v>
      </c>
    </row>
    <row r="25" spans="1:28" s="5" customFormat="1" ht="28.5" customHeight="1">
      <c r="A25" s="12" t="s">
        <v>26</v>
      </c>
      <c r="B25" s="13">
        <f t="shared" si="22"/>
        <v>918</v>
      </c>
      <c r="C25" s="13">
        <f t="shared" si="22"/>
        <v>914</v>
      </c>
      <c r="D25" s="14">
        <f t="shared" si="9"/>
        <v>1832</v>
      </c>
      <c r="E25" s="14">
        <v>109</v>
      </c>
      <c r="F25" s="14">
        <v>119</v>
      </c>
      <c r="G25" s="14">
        <f t="shared" si="10"/>
        <v>228</v>
      </c>
      <c r="H25" s="15">
        <f t="shared" si="17"/>
        <v>0.1187363834422658</v>
      </c>
      <c r="I25" s="15">
        <f t="shared" si="1"/>
        <v>0.1301969365426696</v>
      </c>
      <c r="J25" s="15">
        <f t="shared" si="2"/>
        <v>0.12445414847161572</v>
      </c>
      <c r="K25" s="14">
        <v>609</v>
      </c>
      <c r="L25" s="14">
        <v>550</v>
      </c>
      <c r="M25" s="14">
        <f t="shared" si="11"/>
        <v>1159</v>
      </c>
      <c r="N25" s="15">
        <f t="shared" si="12"/>
        <v>0.6633986928104575</v>
      </c>
      <c r="O25" s="15">
        <f t="shared" si="13"/>
        <v>0.6017505470459519</v>
      </c>
      <c r="P25" s="15">
        <f t="shared" si="14"/>
        <v>0.63264192139738</v>
      </c>
      <c r="Q25" s="14">
        <v>200</v>
      </c>
      <c r="R25" s="14">
        <v>245</v>
      </c>
      <c r="S25" s="14">
        <f t="shared" si="15"/>
        <v>445</v>
      </c>
      <c r="T25" s="15">
        <f t="shared" si="3"/>
        <v>0.2178649237472767</v>
      </c>
      <c r="U25" s="15">
        <f t="shared" si="4"/>
        <v>0.26805251641137856</v>
      </c>
      <c r="V25" s="52">
        <f t="shared" si="5"/>
        <v>0.24290393013100436</v>
      </c>
      <c r="W25" s="12">
        <v>97</v>
      </c>
      <c r="X25" s="12">
        <v>110</v>
      </c>
      <c r="Y25" s="12">
        <f t="shared" si="16"/>
        <v>207</v>
      </c>
      <c r="Z25" s="15">
        <f t="shared" si="18"/>
        <v>0.1056644880174292</v>
      </c>
      <c r="AA25" s="15">
        <f t="shared" si="19"/>
        <v>0.12035010940919037</v>
      </c>
      <c r="AB25" s="15">
        <f t="shared" si="20"/>
        <v>0.11299126637554585</v>
      </c>
    </row>
    <row r="26" spans="1:28" s="5" customFormat="1" ht="28.5" customHeight="1">
      <c r="A26" s="12" t="s">
        <v>27</v>
      </c>
      <c r="B26" s="13">
        <f t="shared" si="22"/>
        <v>1221</v>
      </c>
      <c r="C26" s="13">
        <f t="shared" si="22"/>
        <v>1117</v>
      </c>
      <c r="D26" s="14">
        <f t="shared" si="9"/>
        <v>2338</v>
      </c>
      <c r="E26" s="14">
        <v>116</v>
      </c>
      <c r="F26" s="14">
        <v>102</v>
      </c>
      <c r="G26" s="14">
        <f t="shared" si="10"/>
        <v>218</v>
      </c>
      <c r="H26" s="15">
        <f t="shared" si="17"/>
        <v>0.095004095004095</v>
      </c>
      <c r="I26" s="15">
        <f t="shared" si="1"/>
        <v>0.09131602506714413</v>
      </c>
      <c r="J26" s="15">
        <f t="shared" si="2"/>
        <v>0.0932420872540633</v>
      </c>
      <c r="K26" s="14">
        <v>841</v>
      </c>
      <c r="L26" s="14">
        <v>712</v>
      </c>
      <c r="M26" s="14">
        <f t="shared" si="11"/>
        <v>1553</v>
      </c>
      <c r="N26" s="15">
        <f t="shared" si="12"/>
        <v>0.6887796887796888</v>
      </c>
      <c r="O26" s="15">
        <f t="shared" si="13"/>
        <v>0.6374216651745748</v>
      </c>
      <c r="P26" s="15">
        <f t="shared" si="14"/>
        <v>0.6642429426860564</v>
      </c>
      <c r="Q26" s="14">
        <v>264</v>
      </c>
      <c r="R26" s="14">
        <v>303</v>
      </c>
      <c r="S26" s="14">
        <f t="shared" si="15"/>
        <v>567</v>
      </c>
      <c r="T26" s="15">
        <f t="shared" si="3"/>
        <v>0.21621621621621623</v>
      </c>
      <c r="U26" s="15">
        <f t="shared" si="4"/>
        <v>0.2712623097582811</v>
      </c>
      <c r="V26" s="52">
        <f t="shared" si="5"/>
        <v>0.24251497005988024</v>
      </c>
      <c r="W26" s="12">
        <v>120</v>
      </c>
      <c r="X26" s="12">
        <v>155</v>
      </c>
      <c r="Y26" s="12">
        <f t="shared" si="16"/>
        <v>275</v>
      </c>
      <c r="Z26" s="15">
        <f t="shared" si="18"/>
        <v>0.09828009828009827</v>
      </c>
      <c r="AA26" s="15">
        <f t="shared" si="19"/>
        <v>0.1387645478961504</v>
      </c>
      <c r="AB26" s="15">
        <f t="shared" si="20"/>
        <v>0.1176218990590248</v>
      </c>
    </row>
    <row r="27" spans="1:28" s="5" customFormat="1" ht="28.5" customHeight="1">
      <c r="A27" s="12" t="s">
        <v>28</v>
      </c>
      <c r="B27" s="13">
        <f t="shared" si="22"/>
        <v>1462</v>
      </c>
      <c r="C27" s="13">
        <f t="shared" si="22"/>
        <v>1350</v>
      </c>
      <c r="D27" s="14">
        <f t="shared" si="9"/>
        <v>2812</v>
      </c>
      <c r="E27" s="14">
        <v>197</v>
      </c>
      <c r="F27" s="14">
        <v>184</v>
      </c>
      <c r="G27" s="14">
        <f t="shared" si="10"/>
        <v>381</v>
      </c>
      <c r="H27" s="15">
        <f t="shared" si="17"/>
        <v>0.1347469220246238</v>
      </c>
      <c r="I27" s="15">
        <f t="shared" si="1"/>
        <v>0.1362962962962963</v>
      </c>
      <c r="J27" s="15">
        <f t="shared" si="2"/>
        <v>0.13549075391180654</v>
      </c>
      <c r="K27" s="14">
        <v>961</v>
      </c>
      <c r="L27" s="14">
        <v>841</v>
      </c>
      <c r="M27" s="14">
        <f t="shared" si="11"/>
        <v>1802</v>
      </c>
      <c r="N27" s="15">
        <f t="shared" si="12"/>
        <v>0.6573187414500684</v>
      </c>
      <c r="O27" s="15">
        <f t="shared" si="13"/>
        <v>0.6229629629629629</v>
      </c>
      <c r="P27" s="15">
        <f t="shared" si="14"/>
        <v>0.6408250355618776</v>
      </c>
      <c r="Q27" s="14">
        <v>304</v>
      </c>
      <c r="R27" s="14">
        <v>325</v>
      </c>
      <c r="S27" s="14">
        <f t="shared" si="15"/>
        <v>629</v>
      </c>
      <c r="T27" s="15">
        <f t="shared" si="3"/>
        <v>0.2079343365253078</v>
      </c>
      <c r="U27" s="15">
        <f t="shared" si="4"/>
        <v>0.24074074074074073</v>
      </c>
      <c r="V27" s="52">
        <f t="shared" si="5"/>
        <v>0.2236842105263158</v>
      </c>
      <c r="W27" s="12">
        <v>140</v>
      </c>
      <c r="X27" s="12">
        <v>163</v>
      </c>
      <c r="Y27" s="12">
        <f t="shared" si="16"/>
        <v>303</v>
      </c>
      <c r="Z27" s="15">
        <f t="shared" si="18"/>
        <v>0.09575923392612859</v>
      </c>
      <c r="AA27" s="15">
        <f t="shared" si="19"/>
        <v>0.12074074074074075</v>
      </c>
      <c r="AB27" s="15">
        <f t="shared" si="20"/>
        <v>0.1077524893314367</v>
      </c>
    </row>
    <row r="28" spans="1:28" s="5" customFormat="1" ht="28.5" customHeight="1">
      <c r="A28" s="12" t="s">
        <v>29</v>
      </c>
      <c r="B28" s="13">
        <f t="shared" si="22"/>
        <v>1052</v>
      </c>
      <c r="C28" s="13">
        <f t="shared" si="22"/>
        <v>765</v>
      </c>
      <c r="D28" s="14">
        <f t="shared" si="9"/>
        <v>1817</v>
      </c>
      <c r="E28" s="14">
        <v>66</v>
      </c>
      <c r="F28" s="14">
        <v>64</v>
      </c>
      <c r="G28" s="14">
        <f t="shared" si="10"/>
        <v>130</v>
      </c>
      <c r="H28" s="15">
        <f t="shared" si="17"/>
        <v>0.06273764258555133</v>
      </c>
      <c r="I28" s="15">
        <f t="shared" si="1"/>
        <v>0.08366013071895424</v>
      </c>
      <c r="J28" s="15">
        <f t="shared" si="2"/>
        <v>0.07154650522839846</v>
      </c>
      <c r="K28" s="14">
        <v>828</v>
      </c>
      <c r="L28" s="14">
        <v>469</v>
      </c>
      <c r="M28" s="14">
        <f t="shared" si="11"/>
        <v>1297</v>
      </c>
      <c r="N28" s="15">
        <f t="shared" si="12"/>
        <v>0.7870722433460076</v>
      </c>
      <c r="O28" s="15">
        <f t="shared" si="13"/>
        <v>0.6130718954248366</v>
      </c>
      <c r="P28" s="15">
        <f t="shared" si="14"/>
        <v>0.7138139790864062</v>
      </c>
      <c r="Q28" s="14">
        <v>158</v>
      </c>
      <c r="R28" s="14">
        <v>232</v>
      </c>
      <c r="S28" s="14">
        <f t="shared" si="15"/>
        <v>390</v>
      </c>
      <c r="T28" s="15">
        <f t="shared" si="3"/>
        <v>0.15019011406844107</v>
      </c>
      <c r="U28" s="15">
        <f t="shared" si="4"/>
        <v>0.3032679738562091</v>
      </c>
      <c r="V28" s="52">
        <f t="shared" si="5"/>
        <v>0.21463951568519538</v>
      </c>
      <c r="W28" s="12">
        <v>64</v>
      </c>
      <c r="X28" s="12">
        <v>104</v>
      </c>
      <c r="Y28" s="12">
        <f t="shared" si="16"/>
        <v>168</v>
      </c>
      <c r="Z28" s="15">
        <f t="shared" si="18"/>
        <v>0.060836501901140684</v>
      </c>
      <c r="AA28" s="15">
        <f t="shared" si="19"/>
        <v>0.13594771241830064</v>
      </c>
      <c r="AB28" s="15">
        <f t="shared" si="20"/>
        <v>0.09246009906439186</v>
      </c>
    </row>
    <row r="29" spans="1:28" s="5" customFormat="1" ht="28.5" customHeight="1">
      <c r="A29" s="32" t="s">
        <v>30</v>
      </c>
      <c r="B29" s="33">
        <f t="shared" si="22"/>
        <v>198</v>
      </c>
      <c r="C29" s="33">
        <f t="shared" si="22"/>
        <v>190</v>
      </c>
      <c r="D29" s="34">
        <f t="shared" si="9"/>
        <v>388</v>
      </c>
      <c r="E29" s="34">
        <v>33</v>
      </c>
      <c r="F29" s="34">
        <v>32</v>
      </c>
      <c r="G29" s="34">
        <f t="shared" si="10"/>
        <v>65</v>
      </c>
      <c r="H29" s="35">
        <f t="shared" si="17"/>
        <v>0.16666666666666666</v>
      </c>
      <c r="I29" s="35">
        <f t="shared" si="1"/>
        <v>0.16842105263157894</v>
      </c>
      <c r="J29" s="35">
        <f t="shared" si="2"/>
        <v>0.16752577319587628</v>
      </c>
      <c r="K29" s="34">
        <v>129</v>
      </c>
      <c r="L29" s="34">
        <v>126</v>
      </c>
      <c r="M29" s="34">
        <f t="shared" si="11"/>
        <v>255</v>
      </c>
      <c r="N29" s="35">
        <f t="shared" si="12"/>
        <v>0.6515151515151515</v>
      </c>
      <c r="O29" s="35">
        <f t="shared" si="13"/>
        <v>0.6631578947368421</v>
      </c>
      <c r="P29" s="35">
        <f t="shared" si="14"/>
        <v>0.6572164948453608</v>
      </c>
      <c r="Q29" s="34">
        <v>36</v>
      </c>
      <c r="R29" s="34">
        <v>32</v>
      </c>
      <c r="S29" s="34">
        <f t="shared" si="15"/>
        <v>68</v>
      </c>
      <c r="T29" s="35">
        <f t="shared" si="3"/>
        <v>0.18181818181818182</v>
      </c>
      <c r="U29" s="35">
        <f t="shared" si="4"/>
        <v>0.16842105263157894</v>
      </c>
      <c r="V29" s="57">
        <f t="shared" si="5"/>
        <v>0.17525773195876287</v>
      </c>
      <c r="W29" s="32">
        <v>17</v>
      </c>
      <c r="X29" s="32">
        <v>17</v>
      </c>
      <c r="Y29" s="32">
        <f t="shared" si="16"/>
        <v>34</v>
      </c>
      <c r="Z29" s="35">
        <f t="shared" si="18"/>
        <v>0.08585858585858586</v>
      </c>
      <c r="AA29" s="35">
        <f t="shared" si="19"/>
        <v>0.08947368421052632</v>
      </c>
      <c r="AB29" s="35">
        <f t="shared" si="20"/>
        <v>0.08762886597938144</v>
      </c>
    </row>
    <row r="30" spans="1:28" s="5" customFormat="1" ht="28.5" customHeight="1">
      <c r="A30" s="71" t="s">
        <v>100</v>
      </c>
      <c r="B30" s="76">
        <f>B24+B25+B26+B27+B28+B29</f>
        <v>4887</v>
      </c>
      <c r="C30" s="76">
        <f>C24+C25+C26+C27+C28+C29</f>
        <v>4371</v>
      </c>
      <c r="D30" s="76">
        <f t="shared" si="9"/>
        <v>9258</v>
      </c>
      <c r="E30" s="76">
        <f>E24+E25+E26+E27+E28+E29</f>
        <v>525</v>
      </c>
      <c r="F30" s="76">
        <f>F24+F25+F26+F27+F28+F29</f>
        <v>505</v>
      </c>
      <c r="G30" s="76">
        <f t="shared" si="10"/>
        <v>1030</v>
      </c>
      <c r="H30" s="74">
        <f t="shared" si="17"/>
        <v>0.10742786985880909</v>
      </c>
      <c r="I30" s="74">
        <f t="shared" si="1"/>
        <v>0.11553420269961108</v>
      </c>
      <c r="J30" s="74">
        <f t="shared" si="2"/>
        <v>0.1112551306977749</v>
      </c>
      <c r="K30" s="76">
        <f>K24+K25+K26+K27+K28+K29</f>
        <v>3386</v>
      </c>
      <c r="L30" s="76">
        <f>L24+L25+L26+L27+L28+L29</f>
        <v>2713</v>
      </c>
      <c r="M30" s="76">
        <f t="shared" si="11"/>
        <v>6099</v>
      </c>
      <c r="N30" s="74">
        <f t="shared" si="12"/>
        <v>0.6928586044608144</v>
      </c>
      <c r="O30" s="74">
        <f t="shared" si="13"/>
        <v>0.6206817661862274</v>
      </c>
      <c r="P30" s="74">
        <f t="shared" si="14"/>
        <v>0.6587815942968244</v>
      </c>
      <c r="Q30" s="76">
        <f>Q24+Q25+Q26+Q27+Q28+Q29</f>
        <v>976</v>
      </c>
      <c r="R30" s="76">
        <f>R24+R25+R26+R27+R28+R29</f>
        <v>1153</v>
      </c>
      <c r="S30" s="76">
        <f t="shared" si="15"/>
        <v>2129</v>
      </c>
      <c r="T30" s="74">
        <f t="shared" si="3"/>
        <v>0.1997135256803765</v>
      </c>
      <c r="U30" s="74">
        <f t="shared" si="4"/>
        <v>0.26378403111416154</v>
      </c>
      <c r="V30" s="75">
        <f t="shared" si="5"/>
        <v>0.22996327500540073</v>
      </c>
      <c r="W30" s="71">
        <f>W24+W25+W26+W27+W28+W29</f>
        <v>446</v>
      </c>
      <c r="X30" s="71">
        <f>X24+X25+X26+X27+X28+X29</f>
        <v>556</v>
      </c>
      <c r="Y30" s="71">
        <f t="shared" si="16"/>
        <v>1002</v>
      </c>
      <c r="Z30" s="74">
        <f t="shared" si="18"/>
        <v>0.09126253325148352</v>
      </c>
      <c r="AA30" s="74">
        <f t="shared" si="19"/>
        <v>0.12720201326927477</v>
      </c>
      <c r="AB30" s="74">
        <f t="shared" si="20"/>
        <v>0.10823071937783539</v>
      </c>
    </row>
    <row r="31" spans="1:28" s="5" customFormat="1" ht="28.5" customHeight="1">
      <c r="A31" s="45" t="s">
        <v>31</v>
      </c>
      <c r="B31" s="25">
        <f aca="true" t="shared" si="23" ref="B31:C43">E31+K31+Q31</f>
        <v>883</v>
      </c>
      <c r="C31" s="25">
        <f t="shared" si="23"/>
        <v>1005</v>
      </c>
      <c r="D31" s="26">
        <f t="shared" si="9"/>
        <v>1888</v>
      </c>
      <c r="E31" s="26">
        <v>69</v>
      </c>
      <c r="F31" s="26">
        <v>73</v>
      </c>
      <c r="G31" s="26">
        <f t="shared" si="10"/>
        <v>142</v>
      </c>
      <c r="H31" s="46">
        <f t="shared" si="17"/>
        <v>0.07814269535673839</v>
      </c>
      <c r="I31" s="46">
        <f t="shared" si="1"/>
        <v>0.07263681592039802</v>
      </c>
      <c r="J31" s="46">
        <f t="shared" si="2"/>
        <v>0.07521186440677965</v>
      </c>
      <c r="K31" s="26">
        <v>452</v>
      </c>
      <c r="L31" s="26">
        <v>486</v>
      </c>
      <c r="M31" s="26">
        <f t="shared" si="11"/>
        <v>938</v>
      </c>
      <c r="N31" s="46">
        <f t="shared" si="12"/>
        <v>0.5118912797281994</v>
      </c>
      <c r="O31" s="46">
        <f t="shared" si="13"/>
        <v>0.4835820895522388</v>
      </c>
      <c r="P31" s="46">
        <f t="shared" si="14"/>
        <v>0.4968220338983051</v>
      </c>
      <c r="Q31" s="26">
        <v>362</v>
      </c>
      <c r="R31" s="26">
        <v>446</v>
      </c>
      <c r="S31" s="26">
        <f t="shared" si="15"/>
        <v>808</v>
      </c>
      <c r="T31" s="46">
        <f t="shared" si="3"/>
        <v>0.4099660249150623</v>
      </c>
      <c r="U31" s="46">
        <f t="shared" si="4"/>
        <v>0.4437810945273632</v>
      </c>
      <c r="V31" s="59">
        <f t="shared" si="5"/>
        <v>0.4279661016949153</v>
      </c>
      <c r="W31" s="45">
        <v>192</v>
      </c>
      <c r="X31" s="45">
        <v>227</v>
      </c>
      <c r="Y31" s="45">
        <f t="shared" si="16"/>
        <v>419</v>
      </c>
      <c r="Z31" s="46">
        <f t="shared" si="18"/>
        <v>0.217440543601359</v>
      </c>
      <c r="AA31" s="46">
        <f t="shared" si="19"/>
        <v>0.22587064676616916</v>
      </c>
      <c r="AB31" s="46">
        <f t="shared" si="20"/>
        <v>0.2219279661016949</v>
      </c>
    </row>
    <row r="32" spans="1:28" s="5" customFormat="1" ht="28.5" customHeight="1">
      <c r="A32" s="47" t="s">
        <v>32</v>
      </c>
      <c r="B32" s="48">
        <f t="shared" si="23"/>
        <v>54</v>
      </c>
      <c r="C32" s="48">
        <f t="shared" si="23"/>
        <v>69</v>
      </c>
      <c r="D32" s="49">
        <f t="shared" si="9"/>
        <v>123</v>
      </c>
      <c r="E32" s="63">
        <v>1</v>
      </c>
      <c r="F32" s="49">
        <v>3</v>
      </c>
      <c r="G32" s="49">
        <f t="shared" si="10"/>
        <v>4</v>
      </c>
      <c r="H32" s="50">
        <f t="shared" si="17"/>
        <v>0.018518518518518517</v>
      </c>
      <c r="I32" s="50">
        <f t="shared" si="1"/>
        <v>0.043478260869565216</v>
      </c>
      <c r="J32" s="50">
        <f t="shared" si="2"/>
        <v>0.032520325203252036</v>
      </c>
      <c r="K32" s="49">
        <v>28</v>
      </c>
      <c r="L32" s="49">
        <v>28</v>
      </c>
      <c r="M32" s="49">
        <f t="shared" si="11"/>
        <v>56</v>
      </c>
      <c r="N32" s="50">
        <f t="shared" si="12"/>
        <v>0.5185185185185185</v>
      </c>
      <c r="O32" s="50">
        <f t="shared" si="13"/>
        <v>0.4057971014492754</v>
      </c>
      <c r="P32" s="50">
        <f t="shared" si="14"/>
        <v>0.45528455284552843</v>
      </c>
      <c r="Q32" s="49">
        <v>25</v>
      </c>
      <c r="R32" s="49">
        <v>38</v>
      </c>
      <c r="S32" s="49">
        <f t="shared" si="15"/>
        <v>63</v>
      </c>
      <c r="T32" s="50">
        <f t="shared" si="3"/>
        <v>0.46296296296296297</v>
      </c>
      <c r="U32" s="50">
        <f t="shared" si="4"/>
        <v>0.5507246376811594</v>
      </c>
      <c r="V32" s="58">
        <f t="shared" si="5"/>
        <v>0.5121951219512195</v>
      </c>
      <c r="W32" s="47">
        <v>15</v>
      </c>
      <c r="X32" s="47">
        <v>26</v>
      </c>
      <c r="Y32" s="47">
        <f t="shared" si="16"/>
        <v>41</v>
      </c>
      <c r="Z32" s="50">
        <f t="shared" si="18"/>
        <v>0.2777777777777778</v>
      </c>
      <c r="AA32" s="50">
        <f t="shared" si="19"/>
        <v>0.37681159420289856</v>
      </c>
      <c r="AB32" s="50">
        <f t="shared" si="20"/>
        <v>0.3333333333333333</v>
      </c>
    </row>
    <row r="33" spans="1:28" s="5" customFormat="1" ht="28.5" customHeight="1">
      <c r="A33" s="37" t="s">
        <v>114</v>
      </c>
      <c r="B33" s="38">
        <f t="shared" si="23"/>
        <v>392</v>
      </c>
      <c r="C33" s="38">
        <f t="shared" si="23"/>
        <v>354</v>
      </c>
      <c r="D33" s="39">
        <f t="shared" si="9"/>
        <v>746</v>
      </c>
      <c r="E33" s="39">
        <v>35</v>
      </c>
      <c r="F33" s="39">
        <v>28</v>
      </c>
      <c r="G33" s="39">
        <f t="shared" si="10"/>
        <v>63</v>
      </c>
      <c r="H33" s="40">
        <f aca="true" t="shared" si="24" ref="H33:H38">E33/B33</f>
        <v>0.08928571428571429</v>
      </c>
      <c r="I33" s="40">
        <f t="shared" si="1"/>
        <v>0.07909604519774012</v>
      </c>
      <c r="J33" s="40">
        <f aca="true" t="shared" si="25" ref="J33:J38">G33/D33</f>
        <v>0.08445040214477212</v>
      </c>
      <c r="K33" s="39">
        <v>273</v>
      </c>
      <c r="L33" s="39">
        <v>221</v>
      </c>
      <c r="M33" s="39">
        <f t="shared" si="11"/>
        <v>494</v>
      </c>
      <c r="N33" s="40">
        <f aca="true" t="shared" si="26" ref="N33:N38">K33/B33</f>
        <v>0.6964285714285714</v>
      </c>
      <c r="O33" s="40">
        <f t="shared" si="13"/>
        <v>0.6242937853107344</v>
      </c>
      <c r="P33" s="40">
        <f t="shared" si="14"/>
        <v>0.6621983914209115</v>
      </c>
      <c r="Q33" s="39">
        <v>84</v>
      </c>
      <c r="R33" s="39">
        <v>105</v>
      </c>
      <c r="S33" s="39">
        <f t="shared" si="15"/>
        <v>189</v>
      </c>
      <c r="T33" s="40">
        <f t="shared" si="3"/>
        <v>0.21428571428571427</v>
      </c>
      <c r="U33" s="40">
        <f t="shared" si="4"/>
        <v>0.2966101694915254</v>
      </c>
      <c r="V33" s="60">
        <f t="shared" si="5"/>
        <v>0.25335120643431636</v>
      </c>
      <c r="W33" s="37">
        <v>32</v>
      </c>
      <c r="X33" s="37">
        <v>57</v>
      </c>
      <c r="Y33" s="37">
        <f t="shared" si="16"/>
        <v>89</v>
      </c>
      <c r="Z33" s="40">
        <f t="shared" si="18"/>
        <v>0.08163265306122448</v>
      </c>
      <c r="AA33" s="40">
        <f t="shared" si="19"/>
        <v>0.16101694915254236</v>
      </c>
      <c r="AB33" s="40">
        <f t="shared" si="20"/>
        <v>0.1193029490616622</v>
      </c>
    </row>
    <row r="34" spans="1:28" s="5" customFormat="1" ht="28.5" customHeight="1">
      <c r="A34" s="12" t="s">
        <v>115</v>
      </c>
      <c r="B34" s="13">
        <f t="shared" si="23"/>
        <v>846</v>
      </c>
      <c r="C34" s="13">
        <f t="shared" si="23"/>
        <v>796</v>
      </c>
      <c r="D34" s="14">
        <f t="shared" si="9"/>
        <v>1642</v>
      </c>
      <c r="E34" s="14">
        <v>141</v>
      </c>
      <c r="F34" s="14">
        <v>98</v>
      </c>
      <c r="G34" s="14">
        <f t="shared" si="10"/>
        <v>239</v>
      </c>
      <c r="H34" s="15">
        <f t="shared" si="24"/>
        <v>0.16666666666666666</v>
      </c>
      <c r="I34" s="15">
        <f t="shared" si="1"/>
        <v>0.12311557788944724</v>
      </c>
      <c r="J34" s="15">
        <f t="shared" si="25"/>
        <v>0.14555420219244825</v>
      </c>
      <c r="K34" s="14">
        <v>558</v>
      </c>
      <c r="L34" s="14">
        <v>529</v>
      </c>
      <c r="M34" s="14">
        <f t="shared" si="11"/>
        <v>1087</v>
      </c>
      <c r="N34" s="15">
        <f t="shared" si="26"/>
        <v>0.6595744680851063</v>
      </c>
      <c r="O34" s="15">
        <f t="shared" si="13"/>
        <v>0.664572864321608</v>
      </c>
      <c r="P34" s="15">
        <f t="shared" si="14"/>
        <v>0.6619975639464069</v>
      </c>
      <c r="Q34" s="14">
        <v>147</v>
      </c>
      <c r="R34" s="14">
        <v>169</v>
      </c>
      <c r="S34" s="14">
        <f t="shared" si="15"/>
        <v>316</v>
      </c>
      <c r="T34" s="15">
        <f t="shared" si="3"/>
        <v>0.17375886524822695</v>
      </c>
      <c r="U34" s="15">
        <f t="shared" si="4"/>
        <v>0.21231155778894473</v>
      </c>
      <c r="V34" s="52">
        <f t="shared" si="5"/>
        <v>0.19244823386114496</v>
      </c>
      <c r="W34" s="12">
        <v>66</v>
      </c>
      <c r="X34" s="12">
        <v>94</v>
      </c>
      <c r="Y34" s="12">
        <f t="shared" si="16"/>
        <v>160</v>
      </c>
      <c r="Z34" s="15">
        <f t="shared" si="18"/>
        <v>0.07801418439716312</v>
      </c>
      <c r="AA34" s="15">
        <f t="shared" si="19"/>
        <v>0.11809045226130653</v>
      </c>
      <c r="AB34" s="15">
        <f t="shared" si="20"/>
        <v>0.09744214372716199</v>
      </c>
    </row>
    <row r="35" spans="1:28" s="5" customFormat="1" ht="28.5" customHeight="1">
      <c r="A35" s="12" t="s">
        <v>116</v>
      </c>
      <c r="B35" s="13">
        <f t="shared" si="23"/>
        <v>656</v>
      </c>
      <c r="C35" s="13">
        <f t="shared" si="23"/>
        <v>637</v>
      </c>
      <c r="D35" s="14">
        <f t="shared" si="9"/>
        <v>1293</v>
      </c>
      <c r="E35" s="14">
        <v>109</v>
      </c>
      <c r="F35" s="14">
        <v>108</v>
      </c>
      <c r="G35" s="14">
        <f t="shared" si="10"/>
        <v>217</v>
      </c>
      <c r="H35" s="15">
        <f t="shared" si="24"/>
        <v>0.16615853658536586</v>
      </c>
      <c r="I35" s="15">
        <f t="shared" si="1"/>
        <v>0.1695447409733124</v>
      </c>
      <c r="J35" s="15">
        <f t="shared" si="25"/>
        <v>0.16782675947409126</v>
      </c>
      <c r="K35" s="14">
        <v>439</v>
      </c>
      <c r="L35" s="14">
        <v>392</v>
      </c>
      <c r="M35" s="14">
        <f t="shared" si="11"/>
        <v>831</v>
      </c>
      <c r="N35" s="15">
        <f t="shared" si="26"/>
        <v>0.6692073170731707</v>
      </c>
      <c r="O35" s="15">
        <f t="shared" si="13"/>
        <v>0.6153846153846154</v>
      </c>
      <c r="P35" s="15">
        <f t="shared" si="14"/>
        <v>0.642691415313225</v>
      </c>
      <c r="Q35" s="14">
        <v>108</v>
      </c>
      <c r="R35" s="14">
        <v>137</v>
      </c>
      <c r="S35" s="14">
        <f t="shared" si="15"/>
        <v>245</v>
      </c>
      <c r="T35" s="15">
        <f t="shared" si="3"/>
        <v>0.16463414634146342</v>
      </c>
      <c r="U35" s="15">
        <f t="shared" si="4"/>
        <v>0.2150706436420722</v>
      </c>
      <c r="V35" s="52">
        <f t="shared" si="5"/>
        <v>0.18948182521268367</v>
      </c>
      <c r="W35" s="12">
        <v>48</v>
      </c>
      <c r="X35" s="12">
        <v>66</v>
      </c>
      <c r="Y35" s="12">
        <f t="shared" si="16"/>
        <v>114</v>
      </c>
      <c r="Z35" s="15">
        <f t="shared" si="18"/>
        <v>0.07317073170731707</v>
      </c>
      <c r="AA35" s="15">
        <f t="shared" si="19"/>
        <v>0.10361067503924647</v>
      </c>
      <c r="AB35" s="15">
        <f t="shared" si="20"/>
        <v>0.08816705336426914</v>
      </c>
    </row>
    <row r="36" spans="1:28" s="5" customFormat="1" ht="28.5" customHeight="1">
      <c r="A36" s="12" t="s">
        <v>117</v>
      </c>
      <c r="B36" s="13">
        <f t="shared" si="23"/>
        <v>931</v>
      </c>
      <c r="C36" s="13">
        <f t="shared" si="23"/>
        <v>1018</v>
      </c>
      <c r="D36" s="14">
        <f t="shared" si="9"/>
        <v>1949</v>
      </c>
      <c r="E36" s="14">
        <v>114</v>
      </c>
      <c r="F36" s="14">
        <v>110</v>
      </c>
      <c r="G36" s="14">
        <f t="shared" si="10"/>
        <v>224</v>
      </c>
      <c r="H36" s="15">
        <f t="shared" si="24"/>
        <v>0.12244897959183673</v>
      </c>
      <c r="I36" s="15">
        <f t="shared" si="1"/>
        <v>0.10805500982318271</v>
      </c>
      <c r="J36" s="15">
        <f t="shared" si="25"/>
        <v>0.11493073370959467</v>
      </c>
      <c r="K36" s="14">
        <v>646</v>
      </c>
      <c r="L36" s="14">
        <v>708</v>
      </c>
      <c r="M36" s="14">
        <f t="shared" si="11"/>
        <v>1354</v>
      </c>
      <c r="N36" s="15">
        <f t="shared" si="26"/>
        <v>0.6938775510204082</v>
      </c>
      <c r="O36" s="15">
        <f t="shared" si="13"/>
        <v>0.6954813359528488</v>
      </c>
      <c r="P36" s="15">
        <f t="shared" si="14"/>
        <v>0.6947152385838892</v>
      </c>
      <c r="Q36" s="14">
        <v>171</v>
      </c>
      <c r="R36" s="14">
        <v>200</v>
      </c>
      <c r="S36" s="14">
        <f t="shared" si="15"/>
        <v>371</v>
      </c>
      <c r="T36" s="15">
        <f t="shared" si="3"/>
        <v>0.1836734693877551</v>
      </c>
      <c r="U36" s="15">
        <f t="shared" si="4"/>
        <v>0.19646365422396855</v>
      </c>
      <c r="V36" s="52">
        <f t="shared" si="5"/>
        <v>0.19035402770651616</v>
      </c>
      <c r="W36" s="12">
        <v>58</v>
      </c>
      <c r="X36" s="12">
        <v>76</v>
      </c>
      <c r="Y36" s="12">
        <f>W36+X36</f>
        <v>134</v>
      </c>
      <c r="Z36" s="15">
        <f t="shared" si="18"/>
        <v>0.06229860365198711</v>
      </c>
      <c r="AA36" s="15">
        <f t="shared" si="19"/>
        <v>0.07465618860510806</v>
      </c>
      <c r="AB36" s="15">
        <f t="shared" si="20"/>
        <v>0.06875320677270395</v>
      </c>
    </row>
    <row r="37" spans="1:28" s="5" customFormat="1" ht="28.5" customHeight="1">
      <c r="A37" s="16" t="s">
        <v>118</v>
      </c>
      <c r="B37" s="17">
        <f t="shared" si="23"/>
        <v>840</v>
      </c>
      <c r="C37" s="17">
        <f t="shared" si="23"/>
        <v>882</v>
      </c>
      <c r="D37" s="18">
        <f t="shared" si="9"/>
        <v>1722</v>
      </c>
      <c r="E37" s="18">
        <v>200</v>
      </c>
      <c r="F37" s="18">
        <v>219</v>
      </c>
      <c r="G37" s="18">
        <f t="shared" si="10"/>
        <v>419</v>
      </c>
      <c r="H37" s="19">
        <f t="shared" si="24"/>
        <v>0.23809523809523808</v>
      </c>
      <c r="I37" s="19">
        <f t="shared" si="1"/>
        <v>0.24829931972789115</v>
      </c>
      <c r="J37" s="19">
        <f t="shared" si="25"/>
        <v>0.24332171893147503</v>
      </c>
      <c r="K37" s="18">
        <v>576</v>
      </c>
      <c r="L37" s="18">
        <v>580</v>
      </c>
      <c r="M37" s="18">
        <f t="shared" si="11"/>
        <v>1156</v>
      </c>
      <c r="N37" s="19">
        <f t="shared" si="26"/>
        <v>0.6857142857142857</v>
      </c>
      <c r="O37" s="19">
        <f t="shared" si="13"/>
        <v>0.6575963718820862</v>
      </c>
      <c r="P37" s="19">
        <f t="shared" si="14"/>
        <v>0.6713124274099884</v>
      </c>
      <c r="Q37" s="18">
        <v>64</v>
      </c>
      <c r="R37" s="18">
        <v>83</v>
      </c>
      <c r="S37" s="18">
        <f t="shared" si="15"/>
        <v>147</v>
      </c>
      <c r="T37" s="19">
        <f t="shared" si="3"/>
        <v>0.0761904761904762</v>
      </c>
      <c r="U37" s="19">
        <f t="shared" si="4"/>
        <v>0.09410430839002268</v>
      </c>
      <c r="V37" s="53">
        <f t="shared" si="5"/>
        <v>0.08536585365853659</v>
      </c>
      <c r="W37" s="32">
        <v>19</v>
      </c>
      <c r="X37" s="32">
        <v>33</v>
      </c>
      <c r="Y37" s="32">
        <f t="shared" si="16"/>
        <v>52</v>
      </c>
      <c r="Z37" s="35">
        <f t="shared" si="18"/>
        <v>0.02261904761904762</v>
      </c>
      <c r="AA37" s="35">
        <f t="shared" si="19"/>
        <v>0.03741496598639456</v>
      </c>
      <c r="AB37" s="35">
        <f t="shared" si="20"/>
        <v>0.030197444831591175</v>
      </c>
    </row>
    <row r="38" spans="1:28" s="5" customFormat="1" ht="28.5" customHeight="1">
      <c r="A38" s="71" t="s">
        <v>119</v>
      </c>
      <c r="B38" s="77">
        <f>B32+B33+B34+B35+B36+B37</f>
        <v>3719</v>
      </c>
      <c r="C38" s="77">
        <f>C32+C33+C34+C35+C36+C37</f>
        <v>3756</v>
      </c>
      <c r="D38" s="76">
        <f>B38+C38</f>
        <v>7475</v>
      </c>
      <c r="E38" s="76">
        <f>E32+E33+E34+E35+E36+E37</f>
        <v>600</v>
      </c>
      <c r="F38" s="76">
        <f>F32+F33+F34+F35+F36+F37</f>
        <v>566</v>
      </c>
      <c r="G38" s="76">
        <f t="shared" si="10"/>
        <v>1166</v>
      </c>
      <c r="H38" s="74">
        <f t="shared" si="24"/>
        <v>0.16133369185264856</v>
      </c>
      <c r="I38" s="74">
        <f t="shared" si="1"/>
        <v>0.15069222577209798</v>
      </c>
      <c r="J38" s="74">
        <f t="shared" si="25"/>
        <v>0.1559866220735786</v>
      </c>
      <c r="K38" s="76">
        <f>K32+K33+K34+K35+K36+K37</f>
        <v>2520</v>
      </c>
      <c r="L38" s="76">
        <f>L32+L33+L34+L35+L36+L37</f>
        <v>2458</v>
      </c>
      <c r="M38" s="76">
        <f t="shared" si="11"/>
        <v>4978</v>
      </c>
      <c r="N38" s="74">
        <f t="shared" si="26"/>
        <v>0.677601505781124</v>
      </c>
      <c r="O38" s="74">
        <f t="shared" si="13"/>
        <v>0.654419595314164</v>
      </c>
      <c r="P38" s="74">
        <f t="shared" si="14"/>
        <v>0.6659531772575251</v>
      </c>
      <c r="Q38" s="76">
        <f>Q32+Q33+Q34+Q35+Q36+Q37</f>
        <v>599</v>
      </c>
      <c r="R38" s="76">
        <f>R32+R33+R34+R35+R36+R37</f>
        <v>732</v>
      </c>
      <c r="S38" s="76">
        <f t="shared" si="15"/>
        <v>1331</v>
      </c>
      <c r="T38" s="74">
        <f t="shared" si="3"/>
        <v>0.16106480236622747</v>
      </c>
      <c r="U38" s="74">
        <f t="shared" si="4"/>
        <v>0.19488817891373802</v>
      </c>
      <c r="V38" s="75">
        <f t="shared" si="5"/>
        <v>0.17806020066889633</v>
      </c>
      <c r="W38" s="71">
        <f>W32+W33+W34+W35+W36+W37</f>
        <v>238</v>
      </c>
      <c r="X38" s="71">
        <f>X32+X33+X34+X35+X36+X37</f>
        <v>352</v>
      </c>
      <c r="Y38" s="71">
        <f t="shared" si="16"/>
        <v>590</v>
      </c>
      <c r="Z38" s="74">
        <f t="shared" si="18"/>
        <v>0.06399569776821726</v>
      </c>
      <c r="AA38" s="74">
        <f t="shared" si="19"/>
        <v>0.09371671991480299</v>
      </c>
      <c r="AB38" s="74">
        <f t="shared" si="20"/>
        <v>0.07892976588628763</v>
      </c>
    </row>
    <row r="39" spans="1:28" s="5" customFormat="1" ht="28.5" customHeight="1">
      <c r="A39" s="45" t="s">
        <v>33</v>
      </c>
      <c r="B39" s="25">
        <f t="shared" si="23"/>
        <v>28</v>
      </c>
      <c r="C39" s="25">
        <f t="shared" si="23"/>
        <v>24</v>
      </c>
      <c r="D39" s="26">
        <f t="shared" si="9"/>
        <v>52</v>
      </c>
      <c r="E39" s="26">
        <v>8</v>
      </c>
      <c r="F39" s="26">
        <v>2</v>
      </c>
      <c r="G39" s="26">
        <f t="shared" si="10"/>
        <v>10</v>
      </c>
      <c r="H39" s="46">
        <f t="shared" si="17"/>
        <v>0.2857142857142857</v>
      </c>
      <c r="I39" s="46">
        <f t="shared" si="1"/>
        <v>0.08333333333333333</v>
      </c>
      <c r="J39" s="46">
        <f t="shared" si="2"/>
        <v>0.19230769230769232</v>
      </c>
      <c r="K39" s="26">
        <v>15</v>
      </c>
      <c r="L39" s="26">
        <v>12</v>
      </c>
      <c r="M39" s="26">
        <f t="shared" si="11"/>
        <v>27</v>
      </c>
      <c r="N39" s="46">
        <f t="shared" si="12"/>
        <v>0.5357142857142857</v>
      </c>
      <c r="O39" s="46">
        <f t="shared" si="13"/>
        <v>0.5</v>
      </c>
      <c r="P39" s="46">
        <f t="shared" si="14"/>
        <v>0.5192307692307693</v>
      </c>
      <c r="Q39" s="26">
        <v>5</v>
      </c>
      <c r="R39" s="26">
        <v>10</v>
      </c>
      <c r="S39" s="26">
        <f t="shared" si="15"/>
        <v>15</v>
      </c>
      <c r="T39" s="46">
        <f t="shared" si="3"/>
        <v>0.17857142857142858</v>
      </c>
      <c r="U39" s="46">
        <f t="shared" si="4"/>
        <v>0.4166666666666667</v>
      </c>
      <c r="V39" s="59">
        <f t="shared" si="5"/>
        <v>0.28846153846153844</v>
      </c>
      <c r="W39" s="37">
        <v>1</v>
      </c>
      <c r="X39" s="37">
        <v>4</v>
      </c>
      <c r="Y39" s="37">
        <f t="shared" si="16"/>
        <v>5</v>
      </c>
      <c r="Z39" s="40">
        <f t="shared" si="18"/>
        <v>0.03571428571428571</v>
      </c>
      <c r="AA39" s="40">
        <f t="shared" si="19"/>
        <v>0.16666666666666666</v>
      </c>
      <c r="AB39" s="40">
        <f t="shared" si="20"/>
        <v>0.09615384615384616</v>
      </c>
    </row>
    <row r="40" spans="1:28" s="5" customFormat="1" ht="28.5" customHeight="1">
      <c r="A40" s="12" t="s">
        <v>34</v>
      </c>
      <c r="B40" s="13">
        <f t="shared" si="23"/>
        <v>812</v>
      </c>
      <c r="C40" s="13">
        <f t="shared" si="23"/>
        <v>806</v>
      </c>
      <c r="D40" s="14">
        <f t="shared" si="9"/>
        <v>1618</v>
      </c>
      <c r="E40" s="14">
        <v>95</v>
      </c>
      <c r="F40" s="14">
        <v>102</v>
      </c>
      <c r="G40" s="14">
        <f t="shared" si="10"/>
        <v>197</v>
      </c>
      <c r="H40" s="15">
        <f t="shared" si="17"/>
        <v>0.11699507389162561</v>
      </c>
      <c r="I40" s="15">
        <f t="shared" si="1"/>
        <v>0.12655086848635236</v>
      </c>
      <c r="J40" s="15">
        <f t="shared" si="2"/>
        <v>0.12175525339925834</v>
      </c>
      <c r="K40" s="14">
        <v>545</v>
      </c>
      <c r="L40" s="14">
        <v>479</v>
      </c>
      <c r="M40" s="14">
        <f t="shared" si="11"/>
        <v>1024</v>
      </c>
      <c r="N40" s="15">
        <f t="shared" si="12"/>
        <v>0.6711822660098522</v>
      </c>
      <c r="O40" s="15">
        <f t="shared" si="13"/>
        <v>0.5942928039702233</v>
      </c>
      <c r="P40" s="15">
        <f t="shared" si="14"/>
        <v>0.6328800988875154</v>
      </c>
      <c r="Q40" s="14">
        <v>172</v>
      </c>
      <c r="R40" s="14">
        <v>225</v>
      </c>
      <c r="S40" s="14">
        <f t="shared" si="15"/>
        <v>397</v>
      </c>
      <c r="T40" s="15">
        <f t="shared" si="3"/>
        <v>0.21182266009852216</v>
      </c>
      <c r="U40" s="15">
        <f t="shared" si="4"/>
        <v>0.27915632754342434</v>
      </c>
      <c r="V40" s="52">
        <f t="shared" si="5"/>
        <v>0.2453646477132262</v>
      </c>
      <c r="W40" s="12">
        <v>75</v>
      </c>
      <c r="X40" s="12">
        <v>107</v>
      </c>
      <c r="Y40" s="12">
        <f t="shared" si="16"/>
        <v>182</v>
      </c>
      <c r="Z40" s="15">
        <f t="shared" si="18"/>
        <v>0.09236453201970443</v>
      </c>
      <c r="AA40" s="15">
        <f t="shared" si="19"/>
        <v>0.1327543424317618</v>
      </c>
      <c r="AB40" s="15">
        <f t="shared" si="20"/>
        <v>0.11248454882571075</v>
      </c>
    </row>
    <row r="41" spans="1:28" s="5" customFormat="1" ht="28.5" customHeight="1">
      <c r="A41" s="12" t="s">
        <v>35</v>
      </c>
      <c r="B41" s="13">
        <f t="shared" si="23"/>
        <v>0</v>
      </c>
      <c r="C41" s="13">
        <f t="shared" si="23"/>
        <v>0</v>
      </c>
      <c r="D41" s="14">
        <f t="shared" si="9"/>
        <v>0</v>
      </c>
      <c r="E41" s="14">
        <v>0</v>
      </c>
      <c r="F41" s="14">
        <v>0</v>
      </c>
      <c r="G41" s="14">
        <f t="shared" si="10"/>
        <v>0</v>
      </c>
      <c r="H41" s="36" t="s">
        <v>127</v>
      </c>
      <c r="I41" s="36" t="s">
        <v>127</v>
      </c>
      <c r="J41" s="36" t="s">
        <v>127</v>
      </c>
      <c r="K41" s="14">
        <v>0</v>
      </c>
      <c r="L41" s="14">
        <v>0</v>
      </c>
      <c r="M41" s="14">
        <f t="shared" si="11"/>
        <v>0</v>
      </c>
      <c r="N41" s="36" t="s">
        <v>127</v>
      </c>
      <c r="O41" s="36" t="s">
        <v>127</v>
      </c>
      <c r="P41" s="36" t="s">
        <v>127</v>
      </c>
      <c r="Q41" s="14">
        <v>0</v>
      </c>
      <c r="R41" s="14">
        <v>0</v>
      </c>
      <c r="S41" s="14">
        <f t="shared" si="15"/>
        <v>0</v>
      </c>
      <c r="T41" s="36" t="s">
        <v>127</v>
      </c>
      <c r="U41" s="36" t="s">
        <v>127</v>
      </c>
      <c r="V41" s="52" t="s">
        <v>127</v>
      </c>
      <c r="W41" s="12">
        <v>0</v>
      </c>
      <c r="X41" s="12">
        <v>0</v>
      </c>
      <c r="Y41" s="12">
        <f t="shared" si="16"/>
        <v>0</v>
      </c>
      <c r="Z41" s="15" t="s">
        <v>127</v>
      </c>
      <c r="AA41" s="15" t="s">
        <v>127</v>
      </c>
      <c r="AB41" s="15" t="s">
        <v>127</v>
      </c>
    </row>
    <row r="42" spans="1:28" s="5" customFormat="1" ht="28.5" customHeight="1">
      <c r="A42" s="12" t="s">
        <v>36</v>
      </c>
      <c r="B42" s="13">
        <f t="shared" si="23"/>
        <v>585</v>
      </c>
      <c r="C42" s="13">
        <f t="shared" si="23"/>
        <v>567</v>
      </c>
      <c r="D42" s="14">
        <f t="shared" si="9"/>
        <v>1152</v>
      </c>
      <c r="E42" s="14">
        <v>82</v>
      </c>
      <c r="F42" s="14">
        <v>69</v>
      </c>
      <c r="G42" s="14">
        <f t="shared" si="10"/>
        <v>151</v>
      </c>
      <c r="H42" s="15">
        <f aca="true" t="shared" si="27" ref="H42:H75">E42/B42</f>
        <v>0.14017094017094017</v>
      </c>
      <c r="I42" s="15">
        <f aca="true" t="shared" si="28" ref="I42:I73">F42/C42</f>
        <v>0.12169312169312169</v>
      </c>
      <c r="J42" s="15">
        <f aca="true" t="shared" si="29" ref="J42:J73">G42/D42</f>
        <v>0.1310763888888889</v>
      </c>
      <c r="K42" s="14">
        <v>338</v>
      </c>
      <c r="L42" s="14">
        <v>315</v>
      </c>
      <c r="M42" s="14">
        <f t="shared" si="11"/>
        <v>653</v>
      </c>
      <c r="N42" s="15">
        <f aca="true" t="shared" si="30" ref="N42:N73">K42/B42</f>
        <v>0.5777777777777777</v>
      </c>
      <c r="O42" s="15">
        <f aca="true" t="shared" si="31" ref="O42:O73">L42/C42</f>
        <v>0.5555555555555556</v>
      </c>
      <c r="P42" s="15">
        <f aca="true" t="shared" si="32" ref="P42:P73">M42/D42</f>
        <v>0.5668402777777778</v>
      </c>
      <c r="Q42" s="14">
        <v>165</v>
      </c>
      <c r="R42" s="14">
        <v>183</v>
      </c>
      <c r="S42" s="14">
        <f t="shared" si="15"/>
        <v>348</v>
      </c>
      <c r="T42" s="15">
        <f aca="true" t="shared" si="33" ref="T42:T73">Q42/B42</f>
        <v>0.28205128205128205</v>
      </c>
      <c r="U42" s="15">
        <f aca="true" t="shared" si="34" ref="U42:U73">R42/C42</f>
        <v>0.32275132275132273</v>
      </c>
      <c r="V42" s="52">
        <f aca="true" t="shared" si="35" ref="V42:V73">S42/D42</f>
        <v>0.3020833333333333</v>
      </c>
      <c r="W42" s="12">
        <v>49</v>
      </c>
      <c r="X42" s="12">
        <v>60</v>
      </c>
      <c r="Y42" s="12">
        <f t="shared" si="16"/>
        <v>109</v>
      </c>
      <c r="Z42" s="15">
        <f t="shared" si="18"/>
        <v>0.08376068376068375</v>
      </c>
      <c r="AA42" s="15">
        <f t="shared" si="19"/>
        <v>0.10582010582010581</v>
      </c>
      <c r="AB42" s="15">
        <f t="shared" si="20"/>
        <v>0.09461805555555555</v>
      </c>
    </row>
    <row r="43" spans="1:28" s="5" customFormat="1" ht="28.5" customHeight="1">
      <c r="A43" s="32" t="s">
        <v>37</v>
      </c>
      <c r="B43" s="33">
        <f t="shared" si="23"/>
        <v>34</v>
      </c>
      <c r="C43" s="33">
        <f t="shared" si="23"/>
        <v>15</v>
      </c>
      <c r="D43" s="34">
        <f t="shared" si="9"/>
        <v>49</v>
      </c>
      <c r="E43" s="34">
        <v>3</v>
      </c>
      <c r="F43" s="34">
        <v>1</v>
      </c>
      <c r="G43" s="34">
        <f t="shared" si="10"/>
        <v>4</v>
      </c>
      <c r="H43" s="35">
        <f t="shared" si="27"/>
        <v>0.08823529411764706</v>
      </c>
      <c r="I43" s="35">
        <f t="shared" si="28"/>
        <v>0.06666666666666667</v>
      </c>
      <c r="J43" s="35">
        <f t="shared" si="29"/>
        <v>0.08163265306122448</v>
      </c>
      <c r="K43" s="34">
        <v>26</v>
      </c>
      <c r="L43" s="34">
        <v>7</v>
      </c>
      <c r="M43" s="34">
        <f t="shared" si="11"/>
        <v>33</v>
      </c>
      <c r="N43" s="35">
        <f t="shared" si="30"/>
        <v>0.7647058823529411</v>
      </c>
      <c r="O43" s="35">
        <f t="shared" si="31"/>
        <v>0.4666666666666667</v>
      </c>
      <c r="P43" s="35">
        <f t="shared" si="32"/>
        <v>0.673469387755102</v>
      </c>
      <c r="Q43" s="34">
        <v>5</v>
      </c>
      <c r="R43" s="34">
        <v>7</v>
      </c>
      <c r="S43" s="34">
        <f t="shared" si="15"/>
        <v>12</v>
      </c>
      <c r="T43" s="35">
        <f t="shared" si="33"/>
        <v>0.14705882352941177</v>
      </c>
      <c r="U43" s="35">
        <f t="shared" si="34"/>
        <v>0.4666666666666667</v>
      </c>
      <c r="V43" s="57">
        <f t="shared" si="35"/>
        <v>0.24489795918367346</v>
      </c>
      <c r="W43" s="32">
        <v>2</v>
      </c>
      <c r="X43" s="32">
        <v>4</v>
      </c>
      <c r="Y43" s="32">
        <f t="shared" si="16"/>
        <v>6</v>
      </c>
      <c r="Z43" s="35">
        <f t="shared" si="18"/>
        <v>0.058823529411764705</v>
      </c>
      <c r="AA43" s="35">
        <f t="shared" si="19"/>
        <v>0.26666666666666666</v>
      </c>
      <c r="AB43" s="35">
        <f t="shared" si="20"/>
        <v>0.12244897959183673</v>
      </c>
    </row>
    <row r="44" spans="1:28" s="5" customFormat="1" ht="28.5" customHeight="1">
      <c r="A44" s="71" t="s">
        <v>97</v>
      </c>
      <c r="B44" s="76">
        <f>B39+B40+B41+B42+B43</f>
        <v>1459</v>
      </c>
      <c r="C44" s="76">
        <f>C39+C40+C41+C42+C43</f>
        <v>1412</v>
      </c>
      <c r="D44" s="76">
        <f aca="true" t="shared" si="36" ref="D44:D81">B44+C44</f>
        <v>2871</v>
      </c>
      <c r="E44" s="76">
        <f>E39+E40+E41+E42+E43</f>
        <v>188</v>
      </c>
      <c r="F44" s="76">
        <f>F39+F40+F41+F42+F43</f>
        <v>174</v>
      </c>
      <c r="G44" s="76">
        <f t="shared" si="10"/>
        <v>362</v>
      </c>
      <c r="H44" s="74">
        <f t="shared" si="27"/>
        <v>0.12885538039753255</v>
      </c>
      <c r="I44" s="74">
        <f t="shared" si="28"/>
        <v>0.12322946175637393</v>
      </c>
      <c r="J44" s="74">
        <f t="shared" si="29"/>
        <v>0.12608847091605713</v>
      </c>
      <c r="K44" s="76">
        <f>K39+K40+K41+K42+K43</f>
        <v>924</v>
      </c>
      <c r="L44" s="76">
        <f>L39+L40+L41+L42+L43</f>
        <v>813</v>
      </c>
      <c r="M44" s="76">
        <f t="shared" si="11"/>
        <v>1737</v>
      </c>
      <c r="N44" s="74">
        <f t="shared" si="30"/>
        <v>0.6333104866346813</v>
      </c>
      <c r="O44" s="74">
        <f t="shared" si="31"/>
        <v>0.5757790368271954</v>
      </c>
      <c r="P44" s="74">
        <f t="shared" si="32"/>
        <v>0.6050156739811913</v>
      </c>
      <c r="Q44" s="76">
        <f>Q39+Q40+Q41+Q42+Q43</f>
        <v>347</v>
      </c>
      <c r="R44" s="76">
        <f>R39+R40+R41+R42+R43</f>
        <v>425</v>
      </c>
      <c r="S44" s="76">
        <f t="shared" si="15"/>
        <v>772</v>
      </c>
      <c r="T44" s="74">
        <f t="shared" si="33"/>
        <v>0.23783413296778616</v>
      </c>
      <c r="U44" s="74">
        <f t="shared" si="34"/>
        <v>0.3009915014164306</v>
      </c>
      <c r="V44" s="75">
        <f t="shared" si="35"/>
        <v>0.26889585510275166</v>
      </c>
      <c r="W44" s="71">
        <f>W39+W40+W41+W42+W43</f>
        <v>127</v>
      </c>
      <c r="X44" s="71">
        <f>X39+X40+X41+X42+X43</f>
        <v>175</v>
      </c>
      <c r="Y44" s="71">
        <f t="shared" si="16"/>
        <v>302</v>
      </c>
      <c r="Z44" s="74">
        <f t="shared" si="18"/>
        <v>0.08704592186429061</v>
      </c>
      <c r="AA44" s="74">
        <f t="shared" si="19"/>
        <v>0.12393767705382436</v>
      </c>
      <c r="AB44" s="74">
        <f t="shared" si="20"/>
        <v>0.10518982932776036</v>
      </c>
    </row>
    <row r="45" spans="1:28" s="5" customFormat="1" ht="28.5" customHeight="1">
      <c r="A45" s="37" t="s">
        <v>38</v>
      </c>
      <c r="B45" s="38">
        <f aca="true" t="shared" si="37" ref="B45:C50">E45+K45+Q45</f>
        <v>0</v>
      </c>
      <c r="C45" s="38">
        <f t="shared" si="37"/>
        <v>0</v>
      </c>
      <c r="D45" s="39">
        <f t="shared" si="36"/>
        <v>0</v>
      </c>
      <c r="E45" s="39">
        <v>0</v>
      </c>
      <c r="F45" s="39">
        <v>0</v>
      </c>
      <c r="G45" s="39">
        <f t="shared" si="10"/>
        <v>0</v>
      </c>
      <c r="H45" s="40" t="s">
        <v>130</v>
      </c>
      <c r="I45" s="40" t="s">
        <v>130</v>
      </c>
      <c r="J45" s="40" t="s">
        <v>130</v>
      </c>
      <c r="K45" s="39">
        <v>0</v>
      </c>
      <c r="L45" s="39">
        <v>0</v>
      </c>
      <c r="M45" s="39">
        <f t="shared" si="11"/>
        <v>0</v>
      </c>
      <c r="N45" s="40" t="s">
        <v>130</v>
      </c>
      <c r="O45" s="40" t="s">
        <v>130</v>
      </c>
      <c r="P45" s="40" t="s">
        <v>130</v>
      </c>
      <c r="Q45" s="39">
        <v>0</v>
      </c>
      <c r="R45" s="39">
        <v>0</v>
      </c>
      <c r="S45" s="39">
        <f t="shared" si="15"/>
        <v>0</v>
      </c>
      <c r="T45" s="40" t="s">
        <v>130</v>
      </c>
      <c r="U45" s="40" t="s">
        <v>130</v>
      </c>
      <c r="V45" s="60" t="s">
        <v>130</v>
      </c>
      <c r="W45" s="37">
        <v>0</v>
      </c>
      <c r="X45" s="37">
        <v>0</v>
      </c>
      <c r="Y45" s="37">
        <f t="shared" si="16"/>
        <v>0</v>
      </c>
      <c r="Z45" s="40" t="s">
        <v>130</v>
      </c>
      <c r="AA45" s="40" t="s">
        <v>130</v>
      </c>
      <c r="AB45" s="40" t="s">
        <v>130</v>
      </c>
    </row>
    <row r="46" spans="1:28" s="5" customFormat="1" ht="28.5" customHeight="1">
      <c r="A46" s="12" t="s">
        <v>39</v>
      </c>
      <c r="B46" s="13">
        <f t="shared" si="37"/>
        <v>907</v>
      </c>
      <c r="C46" s="13">
        <f t="shared" si="37"/>
        <v>842</v>
      </c>
      <c r="D46" s="14">
        <f t="shared" si="36"/>
        <v>1749</v>
      </c>
      <c r="E46" s="14">
        <v>212</v>
      </c>
      <c r="F46" s="14">
        <v>186</v>
      </c>
      <c r="G46" s="14">
        <f t="shared" si="10"/>
        <v>398</v>
      </c>
      <c r="H46" s="15">
        <f t="shared" si="27"/>
        <v>0.23373759647188533</v>
      </c>
      <c r="I46" s="15">
        <f t="shared" si="28"/>
        <v>0.2209026128266033</v>
      </c>
      <c r="J46" s="15">
        <f t="shared" si="29"/>
        <v>0.22755860491709548</v>
      </c>
      <c r="K46" s="14">
        <v>608</v>
      </c>
      <c r="L46" s="14">
        <v>566</v>
      </c>
      <c r="M46" s="14">
        <f t="shared" si="11"/>
        <v>1174</v>
      </c>
      <c r="N46" s="15">
        <f t="shared" si="30"/>
        <v>0.6703417861080485</v>
      </c>
      <c r="O46" s="15">
        <f t="shared" si="31"/>
        <v>0.672209026128266</v>
      </c>
      <c r="P46" s="15">
        <f t="shared" si="32"/>
        <v>0.6712407089765581</v>
      </c>
      <c r="Q46" s="14">
        <v>87</v>
      </c>
      <c r="R46" s="14">
        <v>90</v>
      </c>
      <c r="S46" s="14">
        <f t="shared" si="15"/>
        <v>177</v>
      </c>
      <c r="T46" s="15">
        <f t="shared" si="33"/>
        <v>0.09592061742006615</v>
      </c>
      <c r="U46" s="15">
        <f t="shared" si="34"/>
        <v>0.10688836104513064</v>
      </c>
      <c r="V46" s="52">
        <f t="shared" si="35"/>
        <v>0.10120068610634649</v>
      </c>
      <c r="W46" s="12">
        <v>23</v>
      </c>
      <c r="X46" s="12">
        <v>39</v>
      </c>
      <c r="Y46" s="12">
        <f t="shared" si="16"/>
        <v>62</v>
      </c>
      <c r="Z46" s="15">
        <f t="shared" si="18"/>
        <v>0.025358324145534728</v>
      </c>
      <c r="AA46" s="15">
        <f t="shared" si="19"/>
        <v>0.04631828978622328</v>
      </c>
      <c r="AB46" s="15">
        <f t="shared" si="20"/>
        <v>0.03544882790165809</v>
      </c>
    </row>
    <row r="47" spans="1:28" s="5" customFormat="1" ht="28.5" customHeight="1">
      <c r="A47" s="12" t="s">
        <v>40</v>
      </c>
      <c r="B47" s="13">
        <f t="shared" si="37"/>
        <v>328</v>
      </c>
      <c r="C47" s="13">
        <f t="shared" si="37"/>
        <v>330</v>
      </c>
      <c r="D47" s="14">
        <f t="shared" si="36"/>
        <v>658</v>
      </c>
      <c r="E47" s="14">
        <v>29</v>
      </c>
      <c r="F47" s="14">
        <v>19</v>
      </c>
      <c r="G47" s="14">
        <f t="shared" si="10"/>
        <v>48</v>
      </c>
      <c r="H47" s="15">
        <f t="shared" si="27"/>
        <v>0.08841463414634146</v>
      </c>
      <c r="I47" s="15">
        <f t="shared" si="28"/>
        <v>0.05757575757575758</v>
      </c>
      <c r="J47" s="15">
        <f t="shared" si="29"/>
        <v>0.0729483282674772</v>
      </c>
      <c r="K47" s="14">
        <v>173</v>
      </c>
      <c r="L47" s="14">
        <v>176</v>
      </c>
      <c r="M47" s="14">
        <f t="shared" si="11"/>
        <v>349</v>
      </c>
      <c r="N47" s="15">
        <f t="shared" si="30"/>
        <v>0.5274390243902439</v>
      </c>
      <c r="O47" s="15">
        <f t="shared" si="31"/>
        <v>0.5333333333333333</v>
      </c>
      <c r="P47" s="15">
        <f t="shared" si="32"/>
        <v>0.5303951367781155</v>
      </c>
      <c r="Q47" s="14">
        <v>126</v>
      </c>
      <c r="R47" s="14">
        <v>135</v>
      </c>
      <c r="S47" s="14">
        <f t="shared" si="15"/>
        <v>261</v>
      </c>
      <c r="T47" s="15">
        <f t="shared" si="33"/>
        <v>0.38414634146341464</v>
      </c>
      <c r="U47" s="15">
        <f t="shared" si="34"/>
        <v>0.4090909090909091</v>
      </c>
      <c r="V47" s="52">
        <f t="shared" si="35"/>
        <v>0.3966565349544073</v>
      </c>
      <c r="W47" s="12">
        <v>32</v>
      </c>
      <c r="X47" s="12">
        <v>39</v>
      </c>
      <c r="Y47" s="12">
        <f t="shared" si="16"/>
        <v>71</v>
      </c>
      <c r="Z47" s="15">
        <f t="shared" si="18"/>
        <v>0.0975609756097561</v>
      </c>
      <c r="AA47" s="15">
        <f t="shared" si="19"/>
        <v>0.11818181818181818</v>
      </c>
      <c r="AB47" s="15">
        <f t="shared" si="20"/>
        <v>0.10790273556231003</v>
      </c>
    </row>
    <row r="48" spans="1:28" s="5" customFormat="1" ht="28.5" customHeight="1">
      <c r="A48" s="12" t="s">
        <v>41</v>
      </c>
      <c r="B48" s="13">
        <f t="shared" si="37"/>
        <v>113</v>
      </c>
      <c r="C48" s="13">
        <f t="shared" si="37"/>
        <v>104</v>
      </c>
      <c r="D48" s="14">
        <f t="shared" si="36"/>
        <v>217</v>
      </c>
      <c r="E48" s="14">
        <v>19</v>
      </c>
      <c r="F48" s="14">
        <v>15</v>
      </c>
      <c r="G48" s="14">
        <f t="shared" si="10"/>
        <v>34</v>
      </c>
      <c r="H48" s="15">
        <f t="shared" si="27"/>
        <v>0.168141592920354</v>
      </c>
      <c r="I48" s="15">
        <f t="shared" si="28"/>
        <v>0.14423076923076922</v>
      </c>
      <c r="J48" s="15">
        <f t="shared" si="29"/>
        <v>0.15668202764976957</v>
      </c>
      <c r="K48" s="14">
        <v>73</v>
      </c>
      <c r="L48" s="14">
        <v>61</v>
      </c>
      <c r="M48" s="14">
        <f t="shared" si="11"/>
        <v>134</v>
      </c>
      <c r="N48" s="15">
        <f t="shared" si="30"/>
        <v>0.6460176991150443</v>
      </c>
      <c r="O48" s="15">
        <f t="shared" si="31"/>
        <v>0.5865384615384616</v>
      </c>
      <c r="P48" s="15">
        <f t="shared" si="32"/>
        <v>0.6175115207373272</v>
      </c>
      <c r="Q48" s="14">
        <v>21</v>
      </c>
      <c r="R48" s="14">
        <v>28</v>
      </c>
      <c r="S48" s="14">
        <f t="shared" si="15"/>
        <v>49</v>
      </c>
      <c r="T48" s="15">
        <f t="shared" si="33"/>
        <v>0.18584070796460178</v>
      </c>
      <c r="U48" s="15">
        <f t="shared" si="34"/>
        <v>0.2692307692307692</v>
      </c>
      <c r="V48" s="52">
        <f t="shared" si="35"/>
        <v>0.22580645161290322</v>
      </c>
      <c r="W48" s="12">
        <v>10</v>
      </c>
      <c r="X48" s="12">
        <v>16</v>
      </c>
      <c r="Y48" s="12">
        <f t="shared" si="16"/>
        <v>26</v>
      </c>
      <c r="Z48" s="15">
        <f t="shared" si="18"/>
        <v>0.08849557522123894</v>
      </c>
      <c r="AA48" s="15">
        <f t="shared" si="19"/>
        <v>0.15384615384615385</v>
      </c>
      <c r="AB48" s="15">
        <f t="shared" si="20"/>
        <v>0.11981566820276497</v>
      </c>
    </row>
    <row r="49" spans="1:28" s="5" customFormat="1" ht="28.5" customHeight="1">
      <c r="A49" s="12" t="s">
        <v>42</v>
      </c>
      <c r="B49" s="13">
        <f t="shared" si="37"/>
        <v>178</v>
      </c>
      <c r="C49" s="13">
        <f t="shared" si="37"/>
        <v>182</v>
      </c>
      <c r="D49" s="14">
        <f t="shared" si="36"/>
        <v>360</v>
      </c>
      <c r="E49" s="14">
        <v>27</v>
      </c>
      <c r="F49" s="14">
        <v>34</v>
      </c>
      <c r="G49" s="14">
        <f t="shared" si="10"/>
        <v>61</v>
      </c>
      <c r="H49" s="15">
        <f t="shared" si="27"/>
        <v>0.15168539325842698</v>
      </c>
      <c r="I49" s="15">
        <f t="shared" si="28"/>
        <v>0.18681318681318682</v>
      </c>
      <c r="J49" s="15">
        <f t="shared" si="29"/>
        <v>0.16944444444444445</v>
      </c>
      <c r="K49" s="14">
        <v>110</v>
      </c>
      <c r="L49" s="14">
        <v>102</v>
      </c>
      <c r="M49" s="14">
        <f t="shared" si="11"/>
        <v>212</v>
      </c>
      <c r="N49" s="15">
        <f t="shared" si="30"/>
        <v>0.6179775280898876</v>
      </c>
      <c r="O49" s="15">
        <f t="shared" si="31"/>
        <v>0.5604395604395604</v>
      </c>
      <c r="P49" s="15">
        <f t="shared" si="32"/>
        <v>0.5888888888888889</v>
      </c>
      <c r="Q49" s="14">
        <v>41</v>
      </c>
      <c r="R49" s="14">
        <v>46</v>
      </c>
      <c r="S49" s="14">
        <f t="shared" si="15"/>
        <v>87</v>
      </c>
      <c r="T49" s="15">
        <f t="shared" si="33"/>
        <v>0.2303370786516854</v>
      </c>
      <c r="U49" s="15">
        <f t="shared" si="34"/>
        <v>0.25274725274725274</v>
      </c>
      <c r="V49" s="52">
        <f t="shared" si="35"/>
        <v>0.24166666666666667</v>
      </c>
      <c r="W49" s="12">
        <v>19</v>
      </c>
      <c r="X49" s="12">
        <v>23</v>
      </c>
      <c r="Y49" s="12">
        <f t="shared" si="16"/>
        <v>42</v>
      </c>
      <c r="Z49" s="15">
        <f t="shared" si="18"/>
        <v>0.10674157303370786</v>
      </c>
      <c r="AA49" s="15">
        <f t="shared" si="19"/>
        <v>0.12637362637362637</v>
      </c>
      <c r="AB49" s="15">
        <f t="shared" si="20"/>
        <v>0.11666666666666667</v>
      </c>
    </row>
    <row r="50" spans="1:28" s="5" customFormat="1" ht="28.5" customHeight="1">
      <c r="A50" s="32" t="s">
        <v>43</v>
      </c>
      <c r="B50" s="33">
        <f t="shared" si="37"/>
        <v>174</v>
      </c>
      <c r="C50" s="33">
        <f t="shared" si="37"/>
        <v>160</v>
      </c>
      <c r="D50" s="34">
        <f t="shared" si="36"/>
        <v>334</v>
      </c>
      <c r="E50" s="34">
        <v>25</v>
      </c>
      <c r="F50" s="34">
        <v>29</v>
      </c>
      <c r="G50" s="34">
        <f t="shared" si="10"/>
        <v>54</v>
      </c>
      <c r="H50" s="35">
        <f t="shared" si="27"/>
        <v>0.14367816091954022</v>
      </c>
      <c r="I50" s="35">
        <f t="shared" si="28"/>
        <v>0.18125</v>
      </c>
      <c r="J50" s="35">
        <f t="shared" si="29"/>
        <v>0.16167664670658682</v>
      </c>
      <c r="K50" s="34">
        <v>123</v>
      </c>
      <c r="L50" s="34">
        <v>104</v>
      </c>
      <c r="M50" s="34">
        <f t="shared" si="11"/>
        <v>227</v>
      </c>
      <c r="N50" s="35">
        <f t="shared" si="30"/>
        <v>0.7068965517241379</v>
      </c>
      <c r="O50" s="35">
        <f t="shared" si="31"/>
        <v>0.65</v>
      </c>
      <c r="P50" s="35">
        <f t="shared" si="32"/>
        <v>0.6796407185628742</v>
      </c>
      <c r="Q50" s="34">
        <v>26</v>
      </c>
      <c r="R50" s="34">
        <v>27</v>
      </c>
      <c r="S50" s="34">
        <f t="shared" si="15"/>
        <v>53</v>
      </c>
      <c r="T50" s="35">
        <f t="shared" si="33"/>
        <v>0.14942528735632185</v>
      </c>
      <c r="U50" s="35">
        <f t="shared" si="34"/>
        <v>0.16875</v>
      </c>
      <c r="V50" s="57">
        <f t="shared" si="35"/>
        <v>0.15868263473053892</v>
      </c>
      <c r="W50" s="32">
        <v>7</v>
      </c>
      <c r="X50" s="32">
        <v>16</v>
      </c>
      <c r="Y50" s="32">
        <f t="shared" si="16"/>
        <v>23</v>
      </c>
      <c r="Z50" s="35">
        <f t="shared" si="18"/>
        <v>0.040229885057471264</v>
      </c>
      <c r="AA50" s="35">
        <f t="shared" si="19"/>
        <v>0.1</v>
      </c>
      <c r="AB50" s="35">
        <f t="shared" si="20"/>
        <v>0.0688622754491018</v>
      </c>
    </row>
    <row r="51" spans="1:28" s="5" customFormat="1" ht="28.5" customHeight="1">
      <c r="A51" s="71" t="s">
        <v>101</v>
      </c>
      <c r="B51" s="76">
        <f>B45+B46+B47+B48+B49+B50</f>
        <v>1700</v>
      </c>
      <c r="C51" s="76">
        <f>C45+C46+C47+C48+C49+C50</f>
        <v>1618</v>
      </c>
      <c r="D51" s="76">
        <f t="shared" si="36"/>
        <v>3318</v>
      </c>
      <c r="E51" s="76">
        <f>E45+E46+E47+E48+E49+E50</f>
        <v>312</v>
      </c>
      <c r="F51" s="76">
        <f>F45+F46+F47+F48+F49+F50</f>
        <v>283</v>
      </c>
      <c r="G51" s="76">
        <f t="shared" si="10"/>
        <v>595</v>
      </c>
      <c r="H51" s="74">
        <f t="shared" si="27"/>
        <v>0.18352941176470589</v>
      </c>
      <c r="I51" s="74">
        <f t="shared" si="28"/>
        <v>0.17490729295426452</v>
      </c>
      <c r="J51" s="74">
        <f t="shared" si="29"/>
        <v>0.17932489451476794</v>
      </c>
      <c r="K51" s="76">
        <f>K45+K46+K47+K48+K49+K50</f>
        <v>1087</v>
      </c>
      <c r="L51" s="76">
        <f>L45+L46+L47+L48+L49+L50</f>
        <v>1009</v>
      </c>
      <c r="M51" s="76">
        <f t="shared" si="11"/>
        <v>2096</v>
      </c>
      <c r="N51" s="74">
        <f t="shared" si="30"/>
        <v>0.6394117647058823</v>
      </c>
      <c r="O51" s="74">
        <f t="shared" si="31"/>
        <v>0.6236093943139679</v>
      </c>
      <c r="P51" s="74">
        <f t="shared" si="32"/>
        <v>0.6317058468957203</v>
      </c>
      <c r="Q51" s="76">
        <f>Q45+Q46+Q47+Q48+Q49+Q50</f>
        <v>301</v>
      </c>
      <c r="R51" s="76">
        <f>R45+R46+R47+R48+R49+R50</f>
        <v>326</v>
      </c>
      <c r="S51" s="76">
        <f t="shared" si="15"/>
        <v>627</v>
      </c>
      <c r="T51" s="74">
        <f t="shared" si="33"/>
        <v>0.17705882352941177</v>
      </c>
      <c r="U51" s="74">
        <f t="shared" si="34"/>
        <v>0.20148331273176762</v>
      </c>
      <c r="V51" s="75">
        <f t="shared" si="35"/>
        <v>0.18896925858951175</v>
      </c>
      <c r="W51" s="71">
        <f>W45+W46+W47+W48+W49+W50</f>
        <v>91</v>
      </c>
      <c r="X51" s="71">
        <f>X45+X46+X47+X48+X49+X50</f>
        <v>133</v>
      </c>
      <c r="Y51" s="71">
        <f t="shared" si="16"/>
        <v>224</v>
      </c>
      <c r="Z51" s="74">
        <f t="shared" si="18"/>
        <v>0.05352941176470588</v>
      </c>
      <c r="AA51" s="74">
        <f t="shared" si="19"/>
        <v>0.08220024721878863</v>
      </c>
      <c r="AB51" s="74">
        <f t="shared" si="20"/>
        <v>0.06751054852320675</v>
      </c>
    </row>
    <row r="52" spans="1:28" s="5" customFormat="1" ht="28.5" customHeight="1">
      <c r="A52" s="24" t="s">
        <v>44</v>
      </c>
      <c r="B52" s="25" t="s">
        <v>129</v>
      </c>
      <c r="C52" s="25" t="s">
        <v>128</v>
      </c>
      <c r="D52" s="26" t="s">
        <v>128</v>
      </c>
      <c r="E52" s="27" t="s">
        <v>128</v>
      </c>
      <c r="F52" s="27" t="s">
        <v>128</v>
      </c>
      <c r="G52" s="26" t="s">
        <v>128</v>
      </c>
      <c r="H52" s="28" t="s">
        <v>128</v>
      </c>
      <c r="I52" s="28" t="s">
        <v>128</v>
      </c>
      <c r="J52" s="28" t="s">
        <v>128</v>
      </c>
      <c r="K52" s="27" t="s">
        <v>128</v>
      </c>
      <c r="L52" s="27" t="s">
        <v>128</v>
      </c>
      <c r="M52" s="26" t="s">
        <v>128</v>
      </c>
      <c r="N52" s="28" t="s">
        <v>128</v>
      </c>
      <c r="O52" s="28" t="s">
        <v>128</v>
      </c>
      <c r="P52" s="28" t="s">
        <v>128</v>
      </c>
      <c r="Q52" s="27" t="s">
        <v>128</v>
      </c>
      <c r="R52" s="27" t="s">
        <v>128</v>
      </c>
      <c r="S52" s="26" t="s">
        <v>128</v>
      </c>
      <c r="T52" s="28" t="s">
        <v>128</v>
      </c>
      <c r="U52" s="28" t="s">
        <v>128</v>
      </c>
      <c r="V52" s="55" t="s">
        <v>128</v>
      </c>
      <c r="W52" s="37" t="s">
        <v>128</v>
      </c>
      <c r="X52" s="37" t="s">
        <v>128</v>
      </c>
      <c r="Y52" s="37" t="s">
        <v>128</v>
      </c>
      <c r="Z52" s="40" t="s">
        <v>128</v>
      </c>
      <c r="AA52" s="40" t="s">
        <v>128</v>
      </c>
      <c r="AB52" s="40" t="s">
        <v>128</v>
      </c>
    </row>
    <row r="53" spans="1:28" s="5" customFormat="1" ht="28.5" customHeight="1">
      <c r="A53" s="12" t="s">
        <v>45</v>
      </c>
      <c r="B53" s="13">
        <f aca="true" t="shared" si="38" ref="B53:C58">E53+K53+Q53</f>
        <v>1001</v>
      </c>
      <c r="C53" s="13">
        <f t="shared" si="38"/>
        <v>962</v>
      </c>
      <c r="D53" s="14">
        <f t="shared" si="36"/>
        <v>1963</v>
      </c>
      <c r="E53" s="14">
        <v>165</v>
      </c>
      <c r="F53" s="14">
        <v>157</v>
      </c>
      <c r="G53" s="14">
        <f t="shared" si="10"/>
        <v>322</v>
      </c>
      <c r="H53" s="15">
        <f t="shared" si="27"/>
        <v>0.16483516483516483</v>
      </c>
      <c r="I53" s="15">
        <f t="shared" si="28"/>
        <v>0.1632016632016632</v>
      </c>
      <c r="J53" s="15">
        <f t="shared" si="29"/>
        <v>0.1640346408558329</v>
      </c>
      <c r="K53" s="14">
        <v>611</v>
      </c>
      <c r="L53" s="14">
        <v>551</v>
      </c>
      <c r="M53" s="14">
        <f t="shared" si="11"/>
        <v>1162</v>
      </c>
      <c r="N53" s="15">
        <f t="shared" si="30"/>
        <v>0.6103896103896104</v>
      </c>
      <c r="O53" s="15">
        <f t="shared" si="31"/>
        <v>0.5727650727650727</v>
      </c>
      <c r="P53" s="15">
        <f t="shared" si="32"/>
        <v>0.5919510952623536</v>
      </c>
      <c r="Q53" s="14">
        <v>225</v>
      </c>
      <c r="R53" s="14">
        <v>254</v>
      </c>
      <c r="S53" s="14">
        <f t="shared" si="15"/>
        <v>479</v>
      </c>
      <c r="T53" s="15">
        <f t="shared" si="33"/>
        <v>0.22477522477522477</v>
      </c>
      <c r="U53" s="15">
        <f t="shared" si="34"/>
        <v>0.26403326403326405</v>
      </c>
      <c r="V53" s="52">
        <f t="shared" si="35"/>
        <v>0.24401426388181355</v>
      </c>
      <c r="W53" s="12">
        <v>89</v>
      </c>
      <c r="X53" s="12">
        <v>112</v>
      </c>
      <c r="Y53" s="12">
        <f t="shared" si="16"/>
        <v>201</v>
      </c>
      <c r="Z53" s="15">
        <f t="shared" si="18"/>
        <v>0.08891108891108891</v>
      </c>
      <c r="AA53" s="15">
        <f t="shared" si="19"/>
        <v>0.11642411642411643</v>
      </c>
      <c r="AB53" s="15">
        <f t="shared" si="20"/>
        <v>0.10239429444727458</v>
      </c>
    </row>
    <row r="54" spans="1:28" s="5" customFormat="1" ht="28.5" customHeight="1">
      <c r="A54" s="12" t="s">
        <v>46</v>
      </c>
      <c r="B54" s="13">
        <f t="shared" si="38"/>
        <v>1369</v>
      </c>
      <c r="C54" s="13">
        <f t="shared" si="38"/>
        <v>1276</v>
      </c>
      <c r="D54" s="14">
        <f t="shared" si="36"/>
        <v>2645</v>
      </c>
      <c r="E54" s="14">
        <v>169</v>
      </c>
      <c r="F54" s="14">
        <v>189</v>
      </c>
      <c r="G54" s="14">
        <f t="shared" si="10"/>
        <v>358</v>
      </c>
      <c r="H54" s="15">
        <f t="shared" si="27"/>
        <v>0.12344777209642074</v>
      </c>
      <c r="I54" s="15">
        <f t="shared" si="28"/>
        <v>0.1481191222570533</v>
      </c>
      <c r="J54" s="15">
        <f t="shared" si="29"/>
        <v>0.13534971644612476</v>
      </c>
      <c r="K54" s="14">
        <v>990</v>
      </c>
      <c r="L54" s="14">
        <v>863</v>
      </c>
      <c r="M54" s="14">
        <f t="shared" si="11"/>
        <v>1853</v>
      </c>
      <c r="N54" s="15">
        <f t="shared" si="30"/>
        <v>0.7231555880204529</v>
      </c>
      <c r="O54" s="15">
        <f t="shared" si="31"/>
        <v>0.6763322884012539</v>
      </c>
      <c r="P54" s="15">
        <f t="shared" si="32"/>
        <v>0.7005671077504726</v>
      </c>
      <c r="Q54" s="14">
        <v>210</v>
      </c>
      <c r="R54" s="14">
        <v>224</v>
      </c>
      <c r="S54" s="14">
        <f t="shared" si="15"/>
        <v>434</v>
      </c>
      <c r="T54" s="15">
        <f t="shared" si="33"/>
        <v>0.15339663988312638</v>
      </c>
      <c r="U54" s="15">
        <f t="shared" si="34"/>
        <v>0.1755485893416928</v>
      </c>
      <c r="V54" s="52">
        <f t="shared" si="35"/>
        <v>0.16408317580340265</v>
      </c>
      <c r="W54" s="12">
        <v>75</v>
      </c>
      <c r="X54" s="12">
        <v>88</v>
      </c>
      <c r="Y54" s="12">
        <f t="shared" si="16"/>
        <v>163</v>
      </c>
      <c r="Z54" s="15">
        <f t="shared" si="18"/>
        <v>0.0547845142439737</v>
      </c>
      <c r="AA54" s="15">
        <f t="shared" si="19"/>
        <v>0.06896551724137931</v>
      </c>
      <c r="AB54" s="15">
        <f t="shared" si="20"/>
        <v>0.06162570888468809</v>
      </c>
    </row>
    <row r="55" spans="1:28" s="5" customFormat="1" ht="28.5" customHeight="1">
      <c r="A55" s="12" t="s">
        <v>47</v>
      </c>
      <c r="B55" s="13">
        <f t="shared" si="38"/>
        <v>564</v>
      </c>
      <c r="C55" s="13">
        <f t="shared" si="38"/>
        <v>496</v>
      </c>
      <c r="D55" s="14">
        <f t="shared" si="36"/>
        <v>1060</v>
      </c>
      <c r="E55" s="14">
        <v>54</v>
      </c>
      <c r="F55" s="14">
        <v>47</v>
      </c>
      <c r="G55" s="14">
        <f t="shared" si="10"/>
        <v>101</v>
      </c>
      <c r="H55" s="15">
        <f t="shared" si="27"/>
        <v>0.09574468085106383</v>
      </c>
      <c r="I55" s="15">
        <f t="shared" si="28"/>
        <v>0.09475806451612903</v>
      </c>
      <c r="J55" s="15">
        <f t="shared" si="29"/>
        <v>0.09528301886792453</v>
      </c>
      <c r="K55" s="14">
        <v>397</v>
      </c>
      <c r="L55" s="14">
        <v>323</v>
      </c>
      <c r="M55" s="14">
        <f t="shared" si="11"/>
        <v>720</v>
      </c>
      <c r="N55" s="15">
        <f t="shared" si="30"/>
        <v>0.7039007092198581</v>
      </c>
      <c r="O55" s="15">
        <f t="shared" si="31"/>
        <v>0.6512096774193549</v>
      </c>
      <c r="P55" s="15">
        <f t="shared" si="32"/>
        <v>0.6792452830188679</v>
      </c>
      <c r="Q55" s="14">
        <v>113</v>
      </c>
      <c r="R55" s="14">
        <v>126</v>
      </c>
      <c r="S55" s="14">
        <f t="shared" si="15"/>
        <v>239</v>
      </c>
      <c r="T55" s="15">
        <f t="shared" si="33"/>
        <v>0.20035460992907803</v>
      </c>
      <c r="U55" s="15">
        <f t="shared" si="34"/>
        <v>0.2540322580645161</v>
      </c>
      <c r="V55" s="52">
        <f t="shared" si="35"/>
        <v>0.22547169811320755</v>
      </c>
      <c r="W55" s="12">
        <v>41</v>
      </c>
      <c r="X55" s="12">
        <v>57</v>
      </c>
      <c r="Y55" s="12">
        <f t="shared" si="16"/>
        <v>98</v>
      </c>
      <c r="Z55" s="15">
        <f t="shared" si="18"/>
        <v>0.0726950354609929</v>
      </c>
      <c r="AA55" s="15">
        <f t="shared" si="19"/>
        <v>0.11491935483870967</v>
      </c>
      <c r="AB55" s="15">
        <f t="shared" si="20"/>
        <v>0.09245283018867924</v>
      </c>
    </row>
    <row r="56" spans="1:28" s="5" customFormat="1" ht="28.5" customHeight="1">
      <c r="A56" s="12" t="s">
        <v>48</v>
      </c>
      <c r="B56" s="13">
        <f t="shared" si="38"/>
        <v>1213</v>
      </c>
      <c r="C56" s="13">
        <f t="shared" si="38"/>
        <v>1226</v>
      </c>
      <c r="D56" s="14">
        <f t="shared" si="36"/>
        <v>2439</v>
      </c>
      <c r="E56" s="14">
        <v>202</v>
      </c>
      <c r="F56" s="14">
        <v>176</v>
      </c>
      <c r="G56" s="14">
        <f t="shared" si="10"/>
        <v>378</v>
      </c>
      <c r="H56" s="15">
        <f t="shared" si="27"/>
        <v>0.1665292662819456</v>
      </c>
      <c r="I56" s="15">
        <f t="shared" si="28"/>
        <v>0.14355628058727568</v>
      </c>
      <c r="J56" s="15">
        <f t="shared" si="29"/>
        <v>0.15498154981549817</v>
      </c>
      <c r="K56" s="14">
        <v>726</v>
      </c>
      <c r="L56" s="14">
        <v>688</v>
      </c>
      <c r="M56" s="14">
        <f t="shared" si="11"/>
        <v>1414</v>
      </c>
      <c r="N56" s="15">
        <f t="shared" si="30"/>
        <v>0.5985160758450123</v>
      </c>
      <c r="O56" s="15">
        <f t="shared" si="31"/>
        <v>0.5611745513866232</v>
      </c>
      <c r="P56" s="15">
        <f t="shared" si="32"/>
        <v>0.5797457974579746</v>
      </c>
      <c r="Q56" s="14">
        <v>285</v>
      </c>
      <c r="R56" s="14">
        <v>362</v>
      </c>
      <c r="S56" s="14">
        <f t="shared" si="15"/>
        <v>647</v>
      </c>
      <c r="T56" s="15">
        <f t="shared" si="33"/>
        <v>0.23495465787304204</v>
      </c>
      <c r="U56" s="15">
        <f t="shared" si="34"/>
        <v>0.29526916802610115</v>
      </c>
      <c r="V56" s="52">
        <f t="shared" si="35"/>
        <v>0.2652726527265273</v>
      </c>
      <c r="W56" s="12">
        <v>139</v>
      </c>
      <c r="X56" s="12">
        <v>192</v>
      </c>
      <c r="Y56" s="12">
        <f t="shared" si="16"/>
        <v>331</v>
      </c>
      <c r="Z56" s="15">
        <f t="shared" si="18"/>
        <v>0.1145919208573784</v>
      </c>
      <c r="AA56" s="15">
        <f t="shared" si="19"/>
        <v>0.1566068515497553</v>
      </c>
      <c r="AB56" s="15">
        <f t="shared" si="20"/>
        <v>0.13571135711357113</v>
      </c>
    </row>
    <row r="57" spans="1:28" s="5" customFormat="1" ht="28.5" customHeight="1">
      <c r="A57" s="12" t="s">
        <v>49</v>
      </c>
      <c r="B57" s="13">
        <f t="shared" si="38"/>
        <v>1285</v>
      </c>
      <c r="C57" s="13">
        <f t="shared" si="38"/>
        <v>1297</v>
      </c>
      <c r="D57" s="14">
        <f t="shared" si="36"/>
        <v>2582</v>
      </c>
      <c r="E57" s="14">
        <v>142</v>
      </c>
      <c r="F57" s="14">
        <v>123</v>
      </c>
      <c r="G57" s="14">
        <f t="shared" si="10"/>
        <v>265</v>
      </c>
      <c r="H57" s="15">
        <f t="shared" si="27"/>
        <v>0.11050583657587548</v>
      </c>
      <c r="I57" s="15">
        <f t="shared" si="28"/>
        <v>0.09483423284502698</v>
      </c>
      <c r="J57" s="15">
        <f t="shared" si="29"/>
        <v>0.10263361735089079</v>
      </c>
      <c r="K57" s="14">
        <v>625</v>
      </c>
      <c r="L57" s="14">
        <v>598</v>
      </c>
      <c r="M57" s="14">
        <f t="shared" si="11"/>
        <v>1223</v>
      </c>
      <c r="N57" s="15">
        <f t="shared" si="30"/>
        <v>0.48638132295719844</v>
      </c>
      <c r="O57" s="15">
        <f t="shared" si="31"/>
        <v>0.4610639938319198</v>
      </c>
      <c r="P57" s="15">
        <f t="shared" si="32"/>
        <v>0.4736638264910922</v>
      </c>
      <c r="Q57" s="14">
        <v>518</v>
      </c>
      <c r="R57" s="14">
        <v>576</v>
      </c>
      <c r="S57" s="14">
        <f t="shared" si="15"/>
        <v>1094</v>
      </c>
      <c r="T57" s="15">
        <f t="shared" si="33"/>
        <v>0.4031128404669261</v>
      </c>
      <c r="U57" s="15">
        <f t="shared" si="34"/>
        <v>0.4441017733230532</v>
      </c>
      <c r="V57" s="52">
        <f t="shared" si="35"/>
        <v>0.42370255615801705</v>
      </c>
      <c r="W57" s="12">
        <v>251</v>
      </c>
      <c r="X57" s="12">
        <v>236</v>
      </c>
      <c r="Y57" s="12">
        <f t="shared" si="16"/>
        <v>487</v>
      </c>
      <c r="Z57" s="15">
        <f t="shared" si="18"/>
        <v>0.1953307392996109</v>
      </c>
      <c r="AA57" s="15">
        <f t="shared" si="19"/>
        <v>0.18195836545875096</v>
      </c>
      <c r="AB57" s="15">
        <f t="shared" si="20"/>
        <v>0.18861347792408986</v>
      </c>
    </row>
    <row r="58" spans="1:28" s="5" customFormat="1" ht="28.5" customHeight="1">
      <c r="A58" s="16" t="s">
        <v>50</v>
      </c>
      <c r="B58" s="17">
        <f t="shared" si="38"/>
        <v>1049</v>
      </c>
      <c r="C58" s="17">
        <f t="shared" si="38"/>
        <v>1031</v>
      </c>
      <c r="D58" s="18">
        <f t="shared" si="36"/>
        <v>2080</v>
      </c>
      <c r="E58" s="18">
        <v>117</v>
      </c>
      <c r="F58" s="18">
        <v>108</v>
      </c>
      <c r="G58" s="18">
        <f t="shared" si="10"/>
        <v>225</v>
      </c>
      <c r="H58" s="19">
        <f t="shared" si="27"/>
        <v>0.111534795042898</v>
      </c>
      <c r="I58" s="19">
        <f t="shared" si="28"/>
        <v>0.10475266731328807</v>
      </c>
      <c r="J58" s="19">
        <f t="shared" si="29"/>
        <v>0.10817307692307693</v>
      </c>
      <c r="K58" s="18">
        <v>619</v>
      </c>
      <c r="L58" s="18">
        <v>566</v>
      </c>
      <c r="M58" s="18">
        <f t="shared" si="11"/>
        <v>1185</v>
      </c>
      <c r="N58" s="19">
        <f t="shared" si="30"/>
        <v>0.5900857959961868</v>
      </c>
      <c r="O58" s="19">
        <f t="shared" si="31"/>
        <v>0.5489815712900097</v>
      </c>
      <c r="P58" s="19">
        <f t="shared" si="32"/>
        <v>0.5697115384615384</v>
      </c>
      <c r="Q58" s="18">
        <v>313</v>
      </c>
      <c r="R58" s="18">
        <v>357</v>
      </c>
      <c r="S58" s="18">
        <f t="shared" si="15"/>
        <v>670</v>
      </c>
      <c r="T58" s="19">
        <f t="shared" si="33"/>
        <v>0.29837940896091514</v>
      </c>
      <c r="U58" s="19">
        <f t="shared" si="34"/>
        <v>0.34626576139670223</v>
      </c>
      <c r="V58" s="53">
        <f t="shared" si="35"/>
        <v>0.32211538461538464</v>
      </c>
      <c r="W58" s="32">
        <v>129</v>
      </c>
      <c r="X58" s="32">
        <v>160</v>
      </c>
      <c r="Y58" s="32">
        <f t="shared" si="16"/>
        <v>289</v>
      </c>
      <c r="Z58" s="35">
        <f t="shared" si="18"/>
        <v>0.12297426120114395</v>
      </c>
      <c r="AA58" s="35">
        <f t="shared" si="19"/>
        <v>0.15518913676042678</v>
      </c>
      <c r="AB58" s="35">
        <f t="shared" si="20"/>
        <v>0.1389423076923077</v>
      </c>
    </row>
    <row r="59" spans="1:28" s="5" customFormat="1" ht="28.5" customHeight="1">
      <c r="A59" s="71" t="s">
        <v>102</v>
      </c>
      <c r="B59" s="76">
        <f>B53+B54+B55+B56+B57+B58</f>
        <v>6481</v>
      </c>
      <c r="C59" s="76">
        <f>C53+C54+C55+C56+C57+C58</f>
        <v>6288</v>
      </c>
      <c r="D59" s="76">
        <f>B59+C59</f>
        <v>12769</v>
      </c>
      <c r="E59" s="76">
        <f>E53+E54+E55+E56+E57+E58</f>
        <v>849</v>
      </c>
      <c r="F59" s="76">
        <f>F53+F54+F55+F56+F57+F58</f>
        <v>800</v>
      </c>
      <c r="G59" s="76">
        <f t="shared" si="10"/>
        <v>1649</v>
      </c>
      <c r="H59" s="74">
        <f t="shared" si="27"/>
        <v>0.13099830273106003</v>
      </c>
      <c r="I59" s="74">
        <f t="shared" si="28"/>
        <v>0.1272264631043257</v>
      </c>
      <c r="J59" s="74">
        <f t="shared" si="29"/>
        <v>0.12914088808833896</v>
      </c>
      <c r="K59" s="76">
        <f>K53+K54+K55+K56+K57+K58</f>
        <v>3968</v>
      </c>
      <c r="L59" s="76">
        <f>L53+L54+L55+L56+L57+L58</f>
        <v>3589</v>
      </c>
      <c r="M59" s="76">
        <f t="shared" si="11"/>
        <v>7557</v>
      </c>
      <c r="N59" s="74">
        <f t="shared" si="30"/>
        <v>0.6122511958031168</v>
      </c>
      <c r="O59" s="74">
        <f t="shared" si="31"/>
        <v>0.5707697201017812</v>
      </c>
      <c r="P59" s="74">
        <f t="shared" si="32"/>
        <v>0.5918239486255775</v>
      </c>
      <c r="Q59" s="76">
        <f>Q53+Q54+Q55+Q56+Q57+Q58</f>
        <v>1664</v>
      </c>
      <c r="R59" s="76">
        <f>R53+R54+R55+R56+R57+R58</f>
        <v>1899</v>
      </c>
      <c r="S59" s="76">
        <f t="shared" si="15"/>
        <v>3563</v>
      </c>
      <c r="T59" s="74">
        <f t="shared" si="33"/>
        <v>0.2567505014658232</v>
      </c>
      <c r="U59" s="74">
        <f t="shared" si="34"/>
        <v>0.30200381679389315</v>
      </c>
      <c r="V59" s="75">
        <f t="shared" si="35"/>
        <v>0.27903516328608347</v>
      </c>
      <c r="W59" s="71">
        <f>W53+W54+W55+W56+W57+W58</f>
        <v>724</v>
      </c>
      <c r="X59" s="71">
        <f>X53+X54+X55+X56+X57+X58</f>
        <v>845</v>
      </c>
      <c r="Y59" s="71">
        <f t="shared" si="16"/>
        <v>1569</v>
      </c>
      <c r="Z59" s="74">
        <f t="shared" si="18"/>
        <v>0.11171115568585095</v>
      </c>
      <c r="AA59" s="74">
        <f t="shared" si="19"/>
        <v>0.134382951653944</v>
      </c>
      <c r="AB59" s="74">
        <f t="shared" si="20"/>
        <v>0.12287571462134858</v>
      </c>
    </row>
    <row r="60" spans="1:28" s="5" customFormat="1" ht="28.5" customHeight="1">
      <c r="A60" s="20" t="s">
        <v>51</v>
      </c>
      <c r="B60" s="41">
        <f aca="true" t="shared" si="39" ref="B60:C66">E60+K60+Q60</f>
        <v>3946</v>
      </c>
      <c r="C60" s="41">
        <f t="shared" si="39"/>
        <v>3917</v>
      </c>
      <c r="D60" s="31">
        <f t="shared" si="36"/>
        <v>7863</v>
      </c>
      <c r="E60" s="31">
        <v>668</v>
      </c>
      <c r="F60" s="31">
        <v>629</v>
      </c>
      <c r="G60" s="31">
        <f>E60+F60</f>
        <v>1297</v>
      </c>
      <c r="H60" s="23">
        <f t="shared" si="27"/>
        <v>0.16928535225544855</v>
      </c>
      <c r="I60" s="23">
        <f t="shared" si="28"/>
        <v>0.16058207812101097</v>
      </c>
      <c r="J60" s="23">
        <f t="shared" si="29"/>
        <v>0.16494976472084447</v>
      </c>
      <c r="K60" s="31">
        <v>2547</v>
      </c>
      <c r="L60" s="31">
        <v>2486</v>
      </c>
      <c r="M60" s="31">
        <f t="shared" si="11"/>
        <v>5033</v>
      </c>
      <c r="N60" s="23">
        <f t="shared" si="30"/>
        <v>0.6454637607704004</v>
      </c>
      <c r="O60" s="23">
        <f t="shared" si="31"/>
        <v>0.6346693898391627</v>
      </c>
      <c r="P60" s="23">
        <f t="shared" si="32"/>
        <v>0.6400864809869007</v>
      </c>
      <c r="Q60" s="31">
        <v>731</v>
      </c>
      <c r="R60" s="31">
        <v>802</v>
      </c>
      <c r="S60" s="31">
        <f t="shared" si="15"/>
        <v>1533</v>
      </c>
      <c r="T60" s="23">
        <f t="shared" si="33"/>
        <v>0.18525088697415104</v>
      </c>
      <c r="U60" s="23">
        <f t="shared" si="34"/>
        <v>0.2047485320398264</v>
      </c>
      <c r="V60" s="54">
        <f t="shared" si="35"/>
        <v>0.19496375429225488</v>
      </c>
      <c r="W60" s="20">
        <v>246</v>
      </c>
      <c r="X60" s="20">
        <v>286</v>
      </c>
      <c r="Y60" s="20">
        <f t="shared" si="16"/>
        <v>532</v>
      </c>
      <c r="Z60" s="23">
        <f t="shared" si="18"/>
        <v>0.06234161175874303</v>
      </c>
      <c r="AA60" s="23">
        <f t="shared" si="19"/>
        <v>0.07301506254786827</v>
      </c>
      <c r="AB60" s="23">
        <f t="shared" si="20"/>
        <v>0.06765865445758616</v>
      </c>
    </row>
    <row r="61" spans="1:28" s="5" customFormat="1" ht="28.5" customHeight="1">
      <c r="A61" s="37" t="s">
        <v>52</v>
      </c>
      <c r="B61" s="38">
        <f t="shared" si="39"/>
        <v>1115</v>
      </c>
      <c r="C61" s="38">
        <f t="shared" si="39"/>
        <v>1018</v>
      </c>
      <c r="D61" s="39">
        <f t="shared" si="36"/>
        <v>2133</v>
      </c>
      <c r="E61" s="39">
        <v>129</v>
      </c>
      <c r="F61" s="39">
        <v>106</v>
      </c>
      <c r="G61" s="39">
        <f t="shared" si="10"/>
        <v>235</v>
      </c>
      <c r="H61" s="40">
        <f t="shared" si="27"/>
        <v>0.11569506726457399</v>
      </c>
      <c r="I61" s="40">
        <f t="shared" si="28"/>
        <v>0.10412573673870335</v>
      </c>
      <c r="J61" s="40">
        <f t="shared" si="29"/>
        <v>0.11017346460384435</v>
      </c>
      <c r="K61" s="39">
        <v>726</v>
      </c>
      <c r="L61" s="39">
        <v>609</v>
      </c>
      <c r="M61" s="39">
        <f t="shared" si="11"/>
        <v>1335</v>
      </c>
      <c r="N61" s="40">
        <f t="shared" si="30"/>
        <v>0.6511210762331838</v>
      </c>
      <c r="O61" s="40">
        <f t="shared" si="31"/>
        <v>0.5982318271119843</v>
      </c>
      <c r="P61" s="40">
        <f t="shared" si="32"/>
        <v>0.6258790436005626</v>
      </c>
      <c r="Q61" s="39">
        <v>260</v>
      </c>
      <c r="R61" s="39">
        <v>303</v>
      </c>
      <c r="S61" s="39">
        <f t="shared" si="15"/>
        <v>563</v>
      </c>
      <c r="T61" s="40">
        <f t="shared" si="33"/>
        <v>0.23318385650224216</v>
      </c>
      <c r="U61" s="40">
        <f t="shared" si="34"/>
        <v>0.29764243614931235</v>
      </c>
      <c r="V61" s="60">
        <f t="shared" si="35"/>
        <v>0.26394749179559307</v>
      </c>
      <c r="W61" s="37">
        <v>114</v>
      </c>
      <c r="X61" s="37">
        <v>150</v>
      </c>
      <c r="Y61" s="37">
        <f t="shared" si="16"/>
        <v>264</v>
      </c>
      <c r="Z61" s="40">
        <f t="shared" si="18"/>
        <v>0.10224215246636771</v>
      </c>
      <c r="AA61" s="40">
        <f t="shared" si="19"/>
        <v>0.14734774066797643</v>
      </c>
      <c r="AB61" s="40">
        <f t="shared" si="20"/>
        <v>0.12376933895921238</v>
      </c>
    </row>
    <row r="62" spans="1:28" s="5" customFormat="1" ht="28.5" customHeight="1">
      <c r="A62" s="12" t="s">
        <v>53</v>
      </c>
      <c r="B62" s="13">
        <f t="shared" si="39"/>
        <v>1502</v>
      </c>
      <c r="C62" s="13">
        <f t="shared" si="39"/>
        <v>1425</v>
      </c>
      <c r="D62" s="14">
        <f t="shared" si="36"/>
        <v>2927</v>
      </c>
      <c r="E62" s="14">
        <v>140</v>
      </c>
      <c r="F62" s="14">
        <v>121</v>
      </c>
      <c r="G62" s="14">
        <f t="shared" si="10"/>
        <v>261</v>
      </c>
      <c r="H62" s="15">
        <f t="shared" si="27"/>
        <v>0.09320905459387484</v>
      </c>
      <c r="I62" s="15">
        <f t="shared" si="28"/>
        <v>0.08491228070175438</v>
      </c>
      <c r="J62" s="15">
        <f t="shared" si="29"/>
        <v>0.08916979842842501</v>
      </c>
      <c r="K62" s="14">
        <v>1057</v>
      </c>
      <c r="L62" s="14">
        <v>923</v>
      </c>
      <c r="M62" s="14">
        <f t="shared" si="11"/>
        <v>1980</v>
      </c>
      <c r="N62" s="15">
        <f t="shared" si="30"/>
        <v>0.703728362183755</v>
      </c>
      <c r="O62" s="15">
        <f t="shared" si="31"/>
        <v>0.647719298245614</v>
      </c>
      <c r="P62" s="15">
        <f t="shared" si="32"/>
        <v>0.6764605398018448</v>
      </c>
      <c r="Q62" s="14">
        <v>305</v>
      </c>
      <c r="R62" s="14">
        <v>381</v>
      </c>
      <c r="S62" s="14">
        <f t="shared" si="15"/>
        <v>686</v>
      </c>
      <c r="T62" s="15">
        <f t="shared" si="33"/>
        <v>0.20306258322237017</v>
      </c>
      <c r="U62" s="15">
        <f t="shared" si="34"/>
        <v>0.2673684210526316</v>
      </c>
      <c r="V62" s="52">
        <f t="shared" si="35"/>
        <v>0.2343696617697301</v>
      </c>
      <c r="W62" s="12">
        <v>125</v>
      </c>
      <c r="X62" s="12">
        <v>202</v>
      </c>
      <c r="Y62" s="12">
        <f t="shared" si="16"/>
        <v>327</v>
      </c>
      <c r="Z62" s="15">
        <f t="shared" si="18"/>
        <v>0.08322237017310254</v>
      </c>
      <c r="AA62" s="15">
        <f t="shared" si="19"/>
        <v>0.14175438596491227</v>
      </c>
      <c r="AB62" s="15">
        <f t="shared" si="20"/>
        <v>0.1117184830884865</v>
      </c>
    </row>
    <row r="63" spans="1:28" s="5" customFormat="1" ht="28.5" customHeight="1">
      <c r="A63" s="12" t="s">
        <v>54</v>
      </c>
      <c r="B63" s="13">
        <f t="shared" si="39"/>
        <v>631</v>
      </c>
      <c r="C63" s="13">
        <f t="shared" si="39"/>
        <v>632</v>
      </c>
      <c r="D63" s="14">
        <f t="shared" si="36"/>
        <v>1263</v>
      </c>
      <c r="E63" s="14">
        <v>68</v>
      </c>
      <c r="F63" s="14">
        <v>56</v>
      </c>
      <c r="G63" s="14">
        <f t="shared" si="10"/>
        <v>124</v>
      </c>
      <c r="H63" s="15">
        <f t="shared" si="27"/>
        <v>0.10776545166402536</v>
      </c>
      <c r="I63" s="15">
        <f t="shared" si="28"/>
        <v>0.08860759493670886</v>
      </c>
      <c r="J63" s="15">
        <f t="shared" si="29"/>
        <v>0.09817893903404593</v>
      </c>
      <c r="K63" s="14">
        <v>436</v>
      </c>
      <c r="L63" s="14">
        <v>390</v>
      </c>
      <c r="M63" s="14">
        <f t="shared" si="11"/>
        <v>826</v>
      </c>
      <c r="N63" s="15">
        <f t="shared" si="30"/>
        <v>0.6909667194928685</v>
      </c>
      <c r="O63" s="15">
        <f t="shared" si="31"/>
        <v>0.6170886075949367</v>
      </c>
      <c r="P63" s="15">
        <f t="shared" si="32"/>
        <v>0.6539984164687253</v>
      </c>
      <c r="Q63" s="14">
        <v>127</v>
      </c>
      <c r="R63" s="14">
        <v>186</v>
      </c>
      <c r="S63" s="14">
        <f t="shared" si="15"/>
        <v>313</v>
      </c>
      <c r="T63" s="15">
        <f t="shared" si="33"/>
        <v>0.20126782884310618</v>
      </c>
      <c r="U63" s="15">
        <f t="shared" si="34"/>
        <v>0.29430379746835444</v>
      </c>
      <c r="V63" s="52">
        <f t="shared" si="35"/>
        <v>0.24782264449722882</v>
      </c>
      <c r="W63" s="12">
        <v>60</v>
      </c>
      <c r="X63" s="12">
        <v>100</v>
      </c>
      <c r="Y63" s="12">
        <f t="shared" si="16"/>
        <v>160</v>
      </c>
      <c r="Z63" s="15">
        <f t="shared" si="18"/>
        <v>0.09508716323296355</v>
      </c>
      <c r="AA63" s="15">
        <f t="shared" si="19"/>
        <v>0.15822784810126583</v>
      </c>
      <c r="AB63" s="15">
        <f t="shared" si="20"/>
        <v>0.12668250197941408</v>
      </c>
    </row>
    <row r="64" spans="1:28" s="5" customFormat="1" ht="28.5" customHeight="1">
      <c r="A64" s="12" t="s">
        <v>55</v>
      </c>
      <c r="B64" s="13">
        <f t="shared" si="39"/>
        <v>1528</v>
      </c>
      <c r="C64" s="13">
        <f t="shared" si="39"/>
        <v>1505</v>
      </c>
      <c r="D64" s="14">
        <f t="shared" si="36"/>
        <v>3033</v>
      </c>
      <c r="E64" s="14">
        <v>202</v>
      </c>
      <c r="F64" s="14">
        <v>204</v>
      </c>
      <c r="G64" s="14">
        <f t="shared" si="10"/>
        <v>406</v>
      </c>
      <c r="H64" s="15">
        <f t="shared" si="27"/>
        <v>0.13219895287958114</v>
      </c>
      <c r="I64" s="15">
        <f t="shared" si="28"/>
        <v>0.13554817275747508</v>
      </c>
      <c r="J64" s="15">
        <f t="shared" si="29"/>
        <v>0.13386086383119025</v>
      </c>
      <c r="K64" s="14">
        <v>1057</v>
      </c>
      <c r="L64" s="14">
        <v>981</v>
      </c>
      <c r="M64" s="14">
        <f t="shared" si="11"/>
        <v>2038</v>
      </c>
      <c r="N64" s="15">
        <f t="shared" si="30"/>
        <v>0.6917539267015707</v>
      </c>
      <c r="O64" s="15">
        <f t="shared" si="31"/>
        <v>0.651827242524917</v>
      </c>
      <c r="P64" s="15">
        <f t="shared" si="32"/>
        <v>0.6719419716452357</v>
      </c>
      <c r="Q64" s="14">
        <v>269</v>
      </c>
      <c r="R64" s="14">
        <v>320</v>
      </c>
      <c r="S64" s="14">
        <f t="shared" si="15"/>
        <v>589</v>
      </c>
      <c r="T64" s="15">
        <f t="shared" si="33"/>
        <v>0.17604712041884818</v>
      </c>
      <c r="U64" s="15">
        <f t="shared" si="34"/>
        <v>0.21262458471760798</v>
      </c>
      <c r="V64" s="52">
        <f t="shared" si="35"/>
        <v>0.19419716452357402</v>
      </c>
      <c r="W64" s="12">
        <v>118</v>
      </c>
      <c r="X64" s="12">
        <v>151</v>
      </c>
      <c r="Y64" s="12">
        <f t="shared" si="16"/>
        <v>269</v>
      </c>
      <c r="Z64" s="15">
        <f t="shared" si="18"/>
        <v>0.07722513089005235</v>
      </c>
      <c r="AA64" s="15">
        <f t="shared" si="19"/>
        <v>0.10033222591362126</v>
      </c>
      <c r="AB64" s="15">
        <f t="shared" si="20"/>
        <v>0.08869106495219255</v>
      </c>
    </row>
    <row r="65" spans="1:28" s="5" customFormat="1" ht="28.5" customHeight="1">
      <c r="A65" s="12" t="s">
        <v>56</v>
      </c>
      <c r="B65" s="13">
        <f t="shared" si="39"/>
        <v>1302</v>
      </c>
      <c r="C65" s="13">
        <f t="shared" si="39"/>
        <v>1337</v>
      </c>
      <c r="D65" s="14">
        <f t="shared" si="36"/>
        <v>2639</v>
      </c>
      <c r="E65" s="14">
        <v>149</v>
      </c>
      <c r="F65" s="14">
        <v>156</v>
      </c>
      <c r="G65" s="14">
        <f>E65+F65</f>
        <v>305</v>
      </c>
      <c r="H65" s="15">
        <f t="shared" si="27"/>
        <v>0.11443932411674347</v>
      </c>
      <c r="I65" s="15">
        <f t="shared" si="28"/>
        <v>0.11667913238593867</v>
      </c>
      <c r="J65" s="15">
        <f t="shared" si="29"/>
        <v>0.11557408109132247</v>
      </c>
      <c r="K65" s="14">
        <v>871</v>
      </c>
      <c r="L65" s="14">
        <v>849</v>
      </c>
      <c r="M65" s="14">
        <f t="shared" si="11"/>
        <v>1720</v>
      </c>
      <c r="N65" s="15">
        <f t="shared" si="30"/>
        <v>0.6689708141321045</v>
      </c>
      <c r="O65" s="15">
        <f t="shared" si="31"/>
        <v>0.6350037397157816</v>
      </c>
      <c r="P65" s="15">
        <f t="shared" si="32"/>
        <v>0.6517620310723758</v>
      </c>
      <c r="Q65" s="14">
        <v>282</v>
      </c>
      <c r="R65" s="14">
        <v>332</v>
      </c>
      <c r="S65" s="14">
        <f t="shared" si="15"/>
        <v>614</v>
      </c>
      <c r="T65" s="15">
        <f t="shared" si="33"/>
        <v>0.21658986175115208</v>
      </c>
      <c r="U65" s="15">
        <f t="shared" si="34"/>
        <v>0.24831712789827973</v>
      </c>
      <c r="V65" s="52">
        <f t="shared" si="35"/>
        <v>0.23266388783630162</v>
      </c>
      <c r="W65" s="12">
        <v>116</v>
      </c>
      <c r="X65" s="12">
        <v>154</v>
      </c>
      <c r="Y65" s="12">
        <f t="shared" si="16"/>
        <v>270</v>
      </c>
      <c r="Z65" s="15">
        <f t="shared" si="18"/>
        <v>0.0890937019969278</v>
      </c>
      <c r="AA65" s="15">
        <f t="shared" si="19"/>
        <v>0.11518324607329843</v>
      </c>
      <c r="AB65" s="15">
        <f t="shared" si="20"/>
        <v>0.10231148162182645</v>
      </c>
    </row>
    <row r="66" spans="1:28" s="5" customFormat="1" ht="28.5" customHeight="1">
      <c r="A66" s="16" t="s">
        <v>57</v>
      </c>
      <c r="B66" s="17">
        <f t="shared" si="39"/>
        <v>1268</v>
      </c>
      <c r="C66" s="17">
        <f t="shared" si="39"/>
        <v>1327</v>
      </c>
      <c r="D66" s="18">
        <f t="shared" si="36"/>
        <v>2595</v>
      </c>
      <c r="E66" s="18">
        <v>147</v>
      </c>
      <c r="F66" s="18">
        <v>147</v>
      </c>
      <c r="G66" s="18">
        <f t="shared" si="10"/>
        <v>294</v>
      </c>
      <c r="H66" s="19">
        <f t="shared" si="27"/>
        <v>0.11593059936908517</v>
      </c>
      <c r="I66" s="19">
        <f t="shared" si="28"/>
        <v>0.11077618688771665</v>
      </c>
      <c r="J66" s="19">
        <f t="shared" si="29"/>
        <v>0.11329479768786127</v>
      </c>
      <c r="K66" s="18">
        <v>845</v>
      </c>
      <c r="L66" s="18">
        <v>803</v>
      </c>
      <c r="M66" s="18">
        <f t="shared" si="11"/>
        <v>1648</v>
      </c>
      <c r="N66" s="19">
        <f t="shared" si="30"/>
        <v>0.666403785488959</v>
      </c>
      <c r="O66" s="19">
        <f t="shared" si="31"/>
        <v>0.6051243406179352</v>
      </c>
      <c r="P66" s="19">
        <f t="shared" si="32"/>
        <v>0.6350674373795762</v>
      </c>
      <c r="Q66" s="18">
        <v>276</v>
      </c>
      <c r="R66" s="18">
        <v>377</v>
      </c>
      <c r="S66" s="18">
        <f t="shared" si="15"/>
        <v>653</v>
      </c>
      <c r="T66" s="19">
        <f t="shared" si="33"/>
        <v>0.21766561514195584</v>
      </c>
      <c r="U66" s="19">
        <f t="shared" si="34"/>
        <v>0.28409947249434814</v>
      </c>
      <c r="V66" s="53">
        <f t="shared" si="35"/>
        <v>0.2516377649325626</v>
      </c>
      <c r="W66" s="32">
        <v>141</v>
      </c>
      <c r="X66" s="32">
        <v>197</v>
      </c>
      <c r="Y66" s="32">
        <f t="shared" si="16"/>
        <v>338</v>
      </c>
      <c r="Z66" s="35">
        <f t="shared" si="18"/>
        <v>0.111198738170347</v>
      </c>
      <c r="AA66" s="35">
        <f t="shared" si="19"/>
        <v>0.14845516201959308</v>
      </c>
      <c r="AB66" s="35">
        <f t="shared" si="20"/>
        <v>0.1302504816955684</v>
      </c>
    </row>
    <row r="67" spans="1:28" s="5" customFormat="1" ht="28.5" customHeight="1">
      <c r="A67" s="71" t="s">
        <v>104</v>
      </c>
      <c r="B67" s="76">
        <f>B61+B62+B63+B64+B65+B66</f>
        <v>7346</v>
      </c>
      <c r="C67" s="76">
        <f>C61+C62+C63+C64+C65+C66</f>
        <v>7244</v>
      </c>
      <c r="D67" s="73">
        <f t="shared" si="36"/>
        <v>14590</v>
      </c>
      <c r="E67" s="76">
        <f>E61+E62+E63+E64+E65+E66</f>
        <v>835</v>
      </c>
      <c r="F67" s="76">
        <f>F61+F62+F63+F64+F65+F66</f>
        <v>790</v>
      </c>
      <c r="G67" s="73">
        <f t="shared" si="10"/>
        <v>1625</v>
      </c>
      <c r="H67" s="74">
        <f t="shared" si="27"/>
        <v>0.11366730193302478</v>
      </c>
      <c r="I67" s="74">
        <f t="shared" si="28"/>
        <v>0.10905577029265599</v>
      </c>
      <c r="J67" s="74">
        <f t="shared" si="29"/>
        <v>0.1113776559287183</v>
      </c>
      <c r="K67" s="76">
        <f>K61+K62+K63+K64+K65+K66</f>
        <v>4992</v>
      </c>
      <c r="L67" s="76">
        <f>L61+L62+L63+L64+L65+L66</f>
        <v>4555</v>
      </c>
      <c r="M67" s="73">
        <f t="shared" si="11"/>
        <v>9547</v>
      </c>
      <c r="N67" s="74">
        <f t="shared" si="30"/>
        <v>0.6795534985025864</v>
      </c>
      <c r="O67" s="74">
        <f t="shared" si="31"/>
        <v>0.6287962451684153</v>
      </c>
      <c r="P67" s="74">
        <f t="shared" si="32"/>
        <v>0.6543522960932145</v>
      </c>
      <c r="Q67" s="76">
        <f>Q61+Q62+Q63+Q64+Q65+Q66</f>
        <v>1519</v>
      </c>
      <c r="R67" s="76">
        <f>R61+R62+R63+R64+R65+R66</f>
        <v>1899</v>
      </c>
      <c r="S67" s="73">
        <f t="shared" si="15"/>
        <v>3418</v>
      </c>
      <c r="T67" s="74">
        <f t="shared" si="33"/>
        <v>0.20677919956438878</v>
      </c>
      <c r="U67" s="74">
        <f t="shared" si="34"/>
        <v>0.2621479845389288</v>
      </c>
      <c r="V67" s="75">
        <f t="shared" si="35"/>
        <v>0.23427004797806716</v>
      </c>
      <c r="W67" s="71">
        <f>W61+W62+W63+W64+W65+W66</f>
        <v>674</v>
      </c>
      <c r="X67" s="71">
        <f>X61+X62+X63+X64+X65+X66</f>
        <v>954</v>
      </c>
      <c r="Y67" s="71">
        <f t="shared" si="16"/>
        <v>1628</v>
      </c>
      <c r="Z67" s="74">
        <f t="shared" si="18"/>
        <v>0.0917506125782739</v>
      </c>
      <c r="AA67" s="74">
        <f t="shared" si="19"/>
        <v>0.13169519602429597</v>
      </c>
      <c r="AB67" s="74">
        <f t="shared" si="20"/>
        <v>0.1115832762165867</v>
      </c>
    </row>
    <row r="68" spans="1:28" s="5" customFormat="1" ht="28.5" customHeight="1">
      <c r="A68" s="24" t="s">
        <v>58</v>
      </c>
      <c r="B68" s="25">
        <f>E68+K68+Q68</f>
        <v>169</v>
      </c>
      <c r="C68" s="25">
        <f>F68+L68+R68</f>
        <v>207</v>
      </c>
      <c r="D68" s="26">
        <f t="shared" si="36"/>
        <v>376</v>
      </c>
      <c r="E68" s="27">
        <v>26</v>
      </c>
      <c r="F68" s="27">
        <v>28</v>
      </c>
      <c r="G68" s="26">
        <f t="shared" si="10"/>
        <v>54</v>
      </c>
      <c r="H68" s="28">
        <f t="shared" si="27"/>
        <v>0.15384615384615385</v>
      </c>
      <c r="I68" s="28">
        <f t="shared" si="28"/>
        <v>0.13526570048309178</v>
      </c>
      <c r="J68" s="28">
        <f t="shared" si="29"/>
        <v>0.14361702127659576</v>
      </c>
      <c r="K68" s="27">
        <v>103</v>
      </c>
      <c r="L68" s="27">
        <v>117</v>
      </c>
      <c r="M68" s="26">
        <f t="shared" si="11"/>
        <v>220</v>
      </c>
      <c r="N68" s="28">
        <f t="shared" si="30"/>
        <v>0.6094674556213018</v>
      </c>
      <c r="O68" s="28">
        <f t="shared" si="31"/>
        <v>0.5652173913043478</v>
      </c>
      <c r="P68" s="28">
        <f t="shared" si="32"/>
        <v>0.5851063829787234</v>
      </c>
      <c r="Q68" s="27">
        <v>40</v>
      </c>
      <c r="R68" s="27">
        <v>62</v>
      </c>
      <c r="S68" s="26">
        <f t="shared" si="15"/>
        <v>102</v>
      </c>
      <c r="T68" s="28">
        <f t="shared" si="33"/>
        <v>0.23668639053254437</v>
      </c>
      <c r="U68" s="28">
        <f t="shared" si="34"/>
        <v>0.2995169082125604</v>
      </c>
      <c r="V68" s="55">
        <f t="shared" si="35"/>
        <v>0.2712765957446808</v>
      </c>
      <c r="W68" s="37">
        <v>14</v>
      </c>
      <c r="X68" s="37">
        <v>39</v>
      </c>
      <c r="Y68" s="37">
        <f t="shared" si="16"/>
        <v>53</v>
      </c>
      <c r="Z68" s="40">
        <f t="shared" si="18"/>
        <v>0.08284023668639054</v>
      </c>
      <c r="AA68" s="40">
        <f t="shared" si="19"/>
        <v>0.18840579710144928</v>
      </c>
      <c r="AB68" s="40">
        <f t="shared" si="20"/>
        <v>0.14095744680851063</v>
      </c>
    </row>
    <row r="69" spans="1:28" s="5" customFormat="1" ht="28.5" customHeight="1">
      <c r="A69" s="16" t="s">
        <v>59</v>
      </c>
      <c r="B69" s="17">
        <f>E69+K69+Q69</f>
        <v>571</v>
      </c>
      <c r="C69" s="17">
        <f>F69+L69+R69</f>
        <v>568</v>
      </c>
      <c r="D69" s="18">
        <f t="shared" si="36"/>
        <v>1139</v>
      </c>
      <c r="E69" s="18">
        <v>136</v>
      </c>
      <c r="F69" s="18">
        <v>103</v>
      </c>
      <c r="G69" s="18">
        <f t="shared" si="10"/>
        <v>239</v>
      </c>
      <c r="H69" s="19">
        <f t="shared" si="27"/>
        <v>0.2381786339754816</v>
      </c>
      <c r="I69" s="19">
        <f t="shared" si="28"/>
        <v>0.1813380281690141</v>
      </c>
      <c r="J69" s="19">
        <f t="shared" si="29"/>
        <v>0.20983318700614575</v>
      </c>
      <c r="K69" s="18">
        <v>342</v>
      </c>
      <c r="L69" s="18">
        <v>338</v>
      </c>
      <c r="M69" s="18">
        <f t="shared" si="11"/>
        <v>680</v>
      </c>
      <c r="N69" s="19">
        <f t="shared" si="30"/>
        <v>0.5989492119089317</v>
      </c>
      <c r="O69" s="19">
        <f t="shared" si="31"/>
        <v>0.5950704225352113</v>
      </c>
      <c r="P69" s="19">
        <f t="shared" si="32"/>
        <v>0.5970149253731343</v>
      </c>
      <c r="Q69" s="18">
        <v>93</v>
      </c>
      <c r="R69" s="18">
        <v>127</v>
      </c>
      <c r="S69" s="18">
        <f t="shared" si="15"/>
        <v>220</v>
      </c>
      <c r="T69" s="19">
        <f t="shared" si="33"/>
        <v>0.1628721541155867</v>
      </c>
      <c r="U69" s="19">
        <f t="shared" si="34"/>
        <v>0.22359154929577466</v>
      </c>
      <c r="V69" s="53">
        <f t="shared" si="35"/>
        <v>0.19315188762071994</v>
      </c>
      <c r="W69" s="32">
        <v>36</v>
      </c>
      <c r="X69" s="32">
        <v>47</v>
      </c>
      <c r="Y69" s="32">
        <f t="shared" si="16"/>
        <v>83</v>
      </c>
      <c r="Z69" s="35">
        <f t="shared" si="18"/>
        <v>0.06304728546409807</v>
      </c>
      <c r="AA69" s="35">
        <f t="shared" si="19"/>
        <v>0.08274647887323944</v>
      </c>
      <c r="AB69" s="35">
        <f t="shared" si="20"/>
        <v>0.07287093942054433</v>
      </c>
    </row>
    <row r="70" spans="1:28" s="5" customFormat="1" ht="28.5" customHeight="1">
      <c r="A70" s="71" t="s">
        <v>105</v>
      </c>
      <c r="B70" s="76">
        <f>B68+B69</f>
        <v>740</v>
      </c>
      <c r="C70" s="76">
        <f>C68+C69</f>
        <v>775</v>
      </c>
      <c r="D70" s="76">
        <f>B70+C70</f>
        <v>1515</v>
      </c>
      <c r="E70" s="76">
        <f>E68+E69</f>
        <v>162</v>
      </c>
      <c r="F70" s="76">
        <f>F68+F69</f>
        <v>131</v>
      </c>
      <c r="G70" s="76">
        <f aca="true" t="shared" si="40" ref="G70:G116">E70+F70</f>
        <v>293</v>
      </c>
      <c r="H70" s="74">
        <f t="shared" si="27"/>
        <v>0.21891891891891893</v>
      </c>
      <c r="I70" s="74">
        <f t="shared" si="28"/>
        <v>0.16903225806451613</v>
      </c>
      <c r="J70" s="74">
        <f t="shared" si="29"/>
        <v>0.19339933993399339</v>
      </c>
      <c r="K70" s="76">
        <f>K68+K69</f>
        <v>445</v>
      </c>
      <c r="L70" s="76">
        <f>L68+L69</f>
        <v>455</v>
      </c>
      <c r="M70" s="76">
        <f aca="true" t="shared" si="41" ref="M70:M116">K70+L70</f>
        <v>900</v>
      </c>
      <c r="N70" s="74">
        <f t="shared" si="30"/>
        <v>0.6013513513513513</v>
      </c>
      <c r="O70" s="74">
        <f t="shared" si="31"/>
        <v>0.5870967741935483</v>
      </c>
      <c r="P70" s="74">
        <f t="shared" si="32"/>
        <v>0.594059405940594</v>
      </c>
      <c r="Q70" s="76">
        <f>Q68+Q69</f>
        <v>133</v>
      </c>
      <c r="R70" s="76">
        <f>R68+R69</f>
        <v>189</v>
      </c>
      <c r="S70" s="76">
        <f aca="true" t="shared" si="42" ref="S70:S115">Q70+R70</f>
        <v>322</v>
      </c>
      <c r="T70" s="74">
        <f t="shared" si="33"/>
        <v>0.17972972972972973</v>
      </c>
      <c r="U70" s="74">
        <f t="shared" si="34"/>
        <v>0.24387096774193548</v>
      </c>
      <c r="V70" s="75">
        <f t="shared" si="35"/>
        <v>0.21254125412541255</v>
      </c>
      <c r="W70" s="71">
        <f>W68+W69</f>
        <v>50</v>
      </c>
      <c r="X70" s="71">
        <f>X68+X69</f>
        <v>86</v>
      </c>
      <c r="Y70" s="71">
        <f t="shared" si="16"/>
        <v>136</v>
      </c>
      <c r="Z70" s="74">
        <f t="shared" si="18"/>
        <v>0.06756756756756757</v>
      </c>
      <c r="AA70" s="74">
        <f t="shared" si="19"/>
        <v>0.11096774193548387</v>
      </c>
      <c r="AB70" s="74">
        <f t="shared" si="20"/>
        <v>0.08976897689768977</v>
      </c>
    </row>
    <row r="71" spans="1:28" s="5" customFormat="1" ht="28.5" customHeight="1">
      <c r="A71" s="29" t="s">
        <v>60</v>
      </c>
      <c r="B71" s="21">
        <f aca="true" t="shared" si="43" ref="B71:B89">E71+K71+Q71</f>
        <v>306</v>
      </c>
      <c r="C71" s="21">
        <f aca="true" t="shared" si="44" ref="C71:C89">F71+L71+R71</f>
        <v>281</v>
      </c>
      <c r="D71" s="22">
        <f>B71+C71</f>
        <v>587</v>
      </c>
      <c r="E71" s="22">
        <v>73</v>
      </c>
      <c r="F71" s="22">
        <v>41</v>
      </c>
      <c r="G71" s="22">
        <f t="shared" si="40"/>
        <v>114</v>
      </c>
      <c r="H71" s="30">
        <f t="shared" si="27"/>
        <v>0.238562091503268</v>
      </c>
      <c r="I71" s="30">
        <f t="shared" si="28"/>
        <v>0.14590747330960854</v>
      </c>
      <c r="J71" s="30">
        <f t="shared" si="29"/>
        <v>0.19420783645655879</v>
      </c>
      <c r="K71" s="22">
        <v>177</v>
      </c>
      <c r="L71" s="22">
        <v>176</v>
      </c>
      <c r="M71" s="22">
        <f t="shared" si="41"/>
        <v>353</v>
      </c>
      <c r="N71" s="30">
        <f t="shared" si="30"/>
        <v>0.5784313725490197</v>
      </c>
      <c r="O71" s="30">
        <f t="shared" si="31"/>
        <v>0.6263345195729537</v>
      </c>
      <c r="P71" s="30">
        <f t="shared" si="32"/>
        <v>0.6013628620102215</v>
      </c>
      <c r="Q71" s="22">
        <v>56</v>
      </c>
      <c r="R71" s="22">
        <v>64</v>
      </c>
      <c r="S71" s="22">
        <f t="shared" si="42"/>
        <v>120</v>
      </c>
      <c r="T71" s="30">
        <f t="shared" si="33"/>
        <v>0.1830065359477124</v>
      </c>
      <c r="U71" s="30">
        <f t="shared" si="34"/>
        <v>0.2277580071174377</v>
      </c>
      <c r="V71" s="56">
        <f t="shared" si="35"/>
        <v>0.20442930153321975</v>
      </c>
      <c r="W71" s="29">
        <v>25</v>
      </c>
      <c r="X71" s="29">
        <v>32</v>
      </c>
      <c r="Y71" s="29">
        <f aca="true" t="shared" si="45" ref="Y71:Y116">W71+X71</f>
        <v>57</v>
      </c>
      <c r="Z71" s="30">
        <f t="shared" si="18"/>
        <v>0.08169934640522876</v>
      </c>
      <c r="AA71" s="30">
        <f t="shared" si="19"/>
        <v>0.11387900355871886</v>
      </c>
      <c r="AB71" s="30">
        <f t="shared" si="20"/>
        <v>0.09710391822827939</v>
      </c>
    </row>
    <row r="72" spans="1:28" s="5" customFormat="1" ht="28.5" customHeight="1">
      <c r="A72" s="20" t="s">
        <v>61</v>
      </c>
      <c r="B72" s="21">
        <f t="shared" si="43"/>
        <v>308</v>
      </c>
      <c r="C72" s="21">
        <f t="shared" si="44"/>
        <v>308</v>
      </c>
      <c r="D72" s="22">
        <f t="shared" si="36"/>
        <v>616</v>
      </c>
      <c r="E72" s="31">
        <v>43</v>
      </c>
      <c r="F72" s="31">
        <v>31</v>
      </c>
      <c r="G72" s="22">
        <f t="shared" si="40"/>
        <v>74</v>
      </c>
      <c r="H72" s="23">
        <f t="shared" si="27"/>
        <v>0.1396103896103896</v>
      </c>
      <c r="I72" s="23">
        <f t="shared" si="28"/>
        <v>0.10064935064935066</v>
      </c>
      <c r="J72" s="23">
        <f t="shared" si="29"/>
        <v>0.12012987012987013</v>
      </c>
      <c r="K72" s="31">
        <v>191</v>
      </c>
      <c r="L72" s="31">
        <v>195</v>
      </c>
      <c r="M72" s="22">
        <f t="shared" si="41"/>
        <v>386</v>
      </c>
      <c r="N72" s="23">
        <f t="shared" si="30"/>
        <v>0.6201298701298701</v>
      </c>
      <c r="O72" s="23">
        <f t="shared" si="31"/>
        <v>0.6331168831168831</v>
      </c>
      <c r="P72" s="23">
        <f t="shared" si="32"/>
        <v>0.6266233766233766</v>
      </c>
      <c r="Q72" s="31">
        <v>74</v>
      </c>
      <c r="R72" s="31">
        <v>82</v>
      </c>
      <c r="S72" s="22">
        <f t="shared" si="42"/>
        <v>156</v>
      </c>
      <c r="T72" s="23">
        <f t="shared" si="33"/>
        <v>0.24025974025974026</v>
      </c>
      <c r="U72" s="23">
        <f t="shared" si="34"/>
        <v>0.2662337662337662</v>
      </c>
      <c r="V72" s="54">
        <f t="shared" si="35"/>
        <v>0.2532467532467532</v>
      </c>
      <c r="W72" s="20">
        <v>37</v>
      </c>
      <c r="X72" s="20">
        <v>48</v>
      </c>
      <c r="Y72" s="20">
        <f t="shared" si="45"/>
        <v>85</v>
      </c>
      <c r="Z72" s="23">
        <f aca="true" t="shared" si="46" ref="Z72:AB116">W72/B72</f>
        <v>0.12012987012987013</v>
      </c>
      <c r="AA72" s="23">
        <f t="shared" si="46"/>
        <v>0.15584415584415584</v>
      </c>
      <c r="AB72" s="23">
        <f t="shared" si="46"/>
        <v>0.137987012987013</v>
      </c>
    </row>
    <row r="73" spans="1:28" s="5" customFormat="1" ht="28.5" customHeight="1">
      <c r="A73" s="24" t="s">
        <v>110</v>
      </c>
      <c r="B73" s="25">
        <f t="shared" si="43"/>
        <v>879</v>
      </c>
      <c r="C73" s="25">
        <f t="shared" si="44"/>
        <v>835</v>
      </c>
      <c r="D73" s="26">
        <f t="shared" si="36"/>
        <v>1714</v>
      </c>
      <c r="E73" s="27">
        <v>185</v>
      </c>
      <c r="F73" s="27">
        <v>164</v>
      </c>
      <c r="G73" s="26">
        <f t="shared" si="40"/>
        <v>349</v>
      </c>
      <c r="H73" s="28">
        <f t="shared" si="27"/>
        <v>0.21046643913538113</v>
      </c>
      <c r="I73" s="28">
        <f t="shared" si="28"/>
        <v>0.19640718562874251</v>
      </c>
      <c r="J73" s="28">
        <f t="shared" si="29"/>
        <v>0.20361726954492415</v>
      </c>
      <c r="K73" s="27">
        <v>523</v>
      </c>
      <c r="L73" s="27">
        <v>485</v>
      </c>
      <c r="M73" s="26">
        <f t="shared" si="41"/>
        <v>1008</v>
      </c>
      <c r="N73" s="28">
        <f t="shared" si="30"/>
        <v>0.5949943117178612</v>
      </c>
      <c r="O73" s="28">
        <f t="shared" si="31"/>
        <v>0.5808383233532934</v>
      </c>
      <c r="P73" s="28">
        <f t="shared" si="32"/>
        <v>0.588098016336056</v>
      </c>
      <c r="Q73" s="27">
        <v>171</v>
      </c>
      <c r="R73" s="27">
        <v>186</v>
      </c>
      <c r="S73" s="26">
        <f t="shared" si="42"/>
        <v>357</v>
      </c>
      <c r="T73" s="28">
        <f t="shared" si="33"/>
        <v>0.1945392491467577</v>
      </c>
      <c r="U73" s="28">
        <f t="shared" si="34"/>
        <v>0.22275449101796407</v>
      </c>
      <c r="V73" s="55">
        <f t="shared" si="35"/>
        <v>0.20828471411901983</v>
      </c>
      <c r="W73" s="37">
        <v>67</v>
      </c>
      <c r="X73" s="37">
        <v>69</v>
      </c>
      <c r="Y73" s="37">
        <f t="shared" si="45"/>
        <v>136</v>
      </c>
      <c r="Z73" s="40">
        <f t="shared" si="46"/>
        <v>0.07622298065984073</v>
      </c>
      <c r="AA73" s="40">
        <f t="shared" si="46"/>
        <v>0.08263473053892216</v>
      </c>
      <c r="AB73" s="40">
        <f t="shared" si="46"/>
        <v>0.07934655775962661</v>
      </c>
    </row>
    <row r="74" spans="1:28" s="5" customFormat="1" ht="28.5" customHeight="1">
      <c r="A74" s="12" t="s">
        <v>111</v>
      </c>
      <c r="B74" s="13">
        <f t="shared" si="43"/>
        <v>536</v>
      </c>
      <c r="C74" s="13">
        <f t="shared" si="44"/>
        <v>502</v>
      </c>
      <c r="D74" s="14">
        <f t="shared" si="36"/>
        <v>1038</v>
      </c>
      <c r="E74" s="14">
        <v>55</v>
      </c>
      <c r="F74" s="14">
        <v>53</v>
      </c>
      <c r="G74" s="14">
        <f t="shared" si="40"/>
        <v>108</v>
      </c>
      <c r="H74" s="15">
        <f t="shared" si="27"/>
        <v>0.10261194029850747</v>
      </c>
      <c r="I74" s="15">
        <f aca="true" t="shared" si="47" ref="I74:J76">F74/C74</f>
        <v>0.10557768924302789</v>
      </c>
      <c r="J74" s="15">
        <f t="shared" si="47"/>
        <v>0.10404624277456648</v>
      </c>
      <c r="K74" s="14">
        <v>323</v>
      </c>
      <c r="L74" s="14">
        <v>284</v>
      </c>
      <c r="M74" s="14">
        <f t="shared" si="41"/>
        <v>607</v>
      </c>
      <c r="N74" s="15">
        <f aca="true" t="shared" si="48" ref="N74:P76">K74/B74</f>
        <v>0.6026119402985075</v>
      </c>
      <c r="O74" s="15">
        <f t="shared" si="48"/>
        <v>0.5657370517928287</v>
      </c>
      <c r="P74" s="15">
        <f t="shared" si="48"/>
        <v>0.5847784200385356</v>
      </c>
      <c r="Q74" s="14">
        <v>158</v>
      </c>
      <c r="R74" s="14">
        <v>165</v>
      </c>
      <c r="S74" s="14">
        <f t="shared" si="42"/>
        <v>323</v>
      </c>
      <c r="T74" s="15">
        <f aca="true" t="shared" si="49" ref="T74:V76">Q74/B74</f>
        <v>0.2947761194029851</v>
      </c>
      <c r="U74" s="15">
        <f t="shared" si="49"/>
        <v>0.3286852589641434</v>
      </c>
      <c r="V74" s="52">
        <f t="shared" si="49"/>
        <v>0.3111753371868979</v>
      </c>
      <c r="W74" s="12">
        <v>62</v>
      </c>
      <c r="X74" s="12">
        <v>54</v>
      </c>
      <c r="Y74" s="12">
        <f t="shared" si="45"/>
        <v>116</v>
      </c>
      <c r="Z74" s="15">
        <f t="shared" si="46"/>
        <v>0.11567164179104478</v>
      </c>
      <c r="AA74" s="15">
        <f t="shared" si="46"/>
        <v>0.10756972111553785</v>
      </c>
      <c r="AB74" s="15">
        <f t="shared" si="46"/>
        <v>0.11175337186897881</v>
      </c>
    </row>
    <row r="75" spans="1:28" s="5" customFormat="1" ht="28.5" customHeight="1">
      <c r="A75" s="29" t="s">
        <v>112</v>
      </c>
      <c r="B75" s="17">
        <f t="shared" si="43"/>
        <v>146</v>
      </c>
      <c r="C75" s="17">
        <f t="shared" si="44"/>
        <v>136</v>
      </c>
      <c r="D75" s="18">
        <f t="shared" si="36"/>
        <v>282</v>
      </c>
      <c r="E75" s="18">
        <v>14</v>
      </c>
      <c r="F75" s="18">
        <v>25</v>
      </c>
      <c r="G75" s="18">
        <f t="shared" si="40"/>
        <v>39</v>
      </c>
      <c r="H75" s="19">
        <f t="shared" si="27"/>
        <v>0.0958904109589041</v>
      </c>
      <c r="I75" s="19">
        <f t="shared" si="47"/>
        <v>0.18382352941176472</v>
      </c>
      <c r="J75" s="19">
        <f t="shared" si="47"/>
        <v>0.13829787234042554</v>
      </c>
      <c r="K75" s="18">
        <v>89</v>
      </c>
      <c r="L75" s="18">
        <v>70</v>
      </c>
      <c r="M75" s="18">
        <f t="shared" si="41"/>
        <v>159</v>
      </c>
      <c r="N75" s="19">
        <f t="shared" si="48"/>
        <v>0.6095890410958904</v>
      </c>
      <c r="O75" s="19">
        <f t="shared" si="48"/>
        <v>0.5147058823529411</v>
      </c>
      <c r="P75" s="19">
        <f t="shared" si="48"/>
        <v>0.5638297872340425</v>
      </c>
      <c r="Q75" s="18">
        <v>43</v>
      </c>
      <c r="R75" s="18">
        <v>41</v>
      </c>
      <c r="S75" s="18">
        <f t="shared" si="42"/>
        <v>84</v>
      </c>
      <c r="T75" s="19">
        <f t="shared" si="49"/>
        <v>0.2945205479452055</v>
      </c>
      <c r="U75" s="19">
        <f t="shared" si="49"/>
        <v>0.3014705882352941</v>
      </c>
      <c r="V75" s="53">
        <f t="shared" si="49"/>
        <v>0.2978723404255319</v>
      </c>
      <c r="W75" s="32">
        <v>12</v>
      </c>
      <c r="X75" s="32">
        <v>12</v>
      </c>
      <c r="Y75" s="32">
        <f t="shared" si="45"/>
        <v>24</v>
      </c>
      <c r="Z75" s="35">
        <f t="shared" si="46"/>
        <v>0.0821917808219178</v>
      </c>
      <c r="AA75" s="35">
        <f t="shared" si="46"/>
        <v>0.08823529411764706</v>
      </c>
      <c r="AB75" s="35">
        <f t="shared" si="46"/>
        <v>0.0851063829787234</v>
      </c>
    </row>
    <row r="76" spans="1:28" s="5" customFormat="1" ht="28.5" customHeight="1">
      <c r="A76" s="78" t="s">
        <v>113</v>
      </c>
      <c r="B76" s="72">
        <f>B73+B74+B75</f>
        <v>1561</v>
      </c>
      <c r="C76" s="72">
        <f>C73+C74+C75</f>
        <v>1473</v>
      </c>
      <c r="D76" s="73">
        <f>B76+C76</f>
        <v>3034</v>
      </c>
      <c r="E76" s="72">
        <f>E73+E74+E75</f>
        <v>254</v>
      </c>
      <c r="F76" s="72">
        <f>F73+F74+F75</f>
        <v>242</v>
      </c>
      <c r="G76" s="73">
        <f t="shared" si="40"/>
        <v>496</v>
      </c>
      <c r="H76" s="79">
        <f>E76/B76</f>
        <v>0.1627162075592569</v>
      </c>
      <c r="I76" s="79">
        <f t="shared" si="47"/>
        <v>0.16429056347589951</v>
      </c>
      <c r="J76" s="79">
        <f t="shared" si="47"/>
        <v>0.16348055372445616</v>
      </c>
      <c r="K76" s="72">
        <f>K73+K74+K75</f>
        <v>935</v>
      </c>
      <c r="L76" s="72">
        <f>L73+L74+L75</f>
        <v>839</v>
      </c>
      <c r="M76" s="73">
        <f t="shared" si="41"/>
        <v>1774</v>
      </c>
      <c r="N76" s="74">
        <f t="shared" si="48"/>
        <v>0.5989750160153747</v>
      </c>
      <c r="O76" s="74">
        <f t="shared" si="48"/>
        <v>0.5695858791581806</v>
      </c>
      <c r="P76" s="74">
        <f t="shared" si="48"/>
        <v>0.5847066578773896</v>
      </c>
      <c r="Q76" s="72">
        <f>Q73+Q74+Q75</f>
        <v>372</v>
      </c>
      <c r="R76" s="72">
        <f>R73+R74+R75</f>
        <v>392</v>
      </c>
      <c r="S76" s="73">
        <f t="shared" si="42"/>
        <v>764</v>
      </c>
      <c r="T76" s="74">
        <f t="shared" si="49"/>
        <v>0.23830877642536835</v>
      </c>
      <c r="U76" s="74">
        <f t="shared" si="49"/>
        <v>0.2661235573659199</v>
      </c>
      <c r="V76" s="75">
        <f t="shared" si="49"/>
        <v>0.25181278839815424</v>
      </c>
      <c r="W76" s="71">
        <f>W73+W74+W75</f>
        <v>141</v>
      </c>
      <c r="X76" s="71">
        <f>X73+X74+X75</f>
        <v>135</v>
      </c>
      <c r="Y76" s="71">
        <f t="shared" si="45"/>
        <v>276</v>
      </c>
      <c r="Z76" s="74">
        <f t="shared" si="46"/>
        <v>0.0903267136450993</v>
      </c>
      <c r="AA76" s="74">
        <f t="shared" si="46"/>
        <v>0.09164969450101833</v>
      </c>
      <c r="AB76" s="74">
        <f t="shared" si="46"/>
        <v>0.09096901779828609</v>
      </c>
    </row>
    <row r="77" spans="1:28" s="5" customFormat="1" ht="28.5" customHeight="1">
      <c r="A77" s="20" t="s">
        <v>62</v>
      </c>
      <c r="B77" s="21">
        <f t="shared" si="43"/>
        <v>2025</v>
      </c>
      <c r="C77" s="21">
        <f t="shared" si="44"/>
        <v>1912</v>
      </c>
      <c r="D77" s="22">
        <f t="shared" si="36"/>
        <v>3937</v>
      </c>
      <c r="E77" s="31">
        <v>336</v>
      </c>
      <c r="F77" s="31">
        <v>292</v>
      </c>
      <c r="G77" s="22">
        <f t="shared" si="40"/>
        <v>628</v>
      </c>
      <c r="H77" s="23">
        <f aca="true" t="shared" si="50" ref="H77:H105">E77/B77</f>
        <v>0.16592592592592592</v>
      </c>
      <c r="I77" s="23">
        <f aca="true" t="shared" si="51" ref="I77:I105">F77/C77</f>
        <v>0.15271966527196654</v>
      </c>
      <c r="J77" s="23">
        <f aca="true" t="shared" si="52" ref="J77:J105">G77/D77</f>
        <v>0.15951231902463806</v>
      </c>
      <c r="K77" s="31">
        <v>1308</v>
      </c>
      <c r="L77" s="31">
        <v>1156</v>
      </c>
      <c r="M77" s="22">
        <f t="shared" si="41"/>
        <v>2464</v>
      </c>
      <c r="N77" s="23">
        <f aca="true" t="shared" si="53" ref="N77:N105">K77/B77</f>
        <v>0.6459259259259259</v>
      </c>
      <c r="O77" s="23">
        <f aca="true" t="shared" si="54" ref="O77:O105">L77/C77</f>
        <v>0.604602510460251</v>
      </c>
      <c r="P77" s="23">
        <f>M77/D77</f>
        <v>0.6258572517145035</v>
      </c>
      <c r="Q77" s="31">
        <v>381</v>
      </c>
      <c r="R77" s="31">
        <v>464</v>
      </c>
      <c r="S77" s="22">
        <f t="shared" si="42"/>
        <v>845</v>
      </c>
      <c r="T77" s="23">
        <f aca="true" t="shared" si="55" ref="T77:T105">Q77/B77</f>
        <v>0.18814814814814815</v>
      </c>
      <c r="U77" s="23">
        <f aca="true" t="shared" si="56" ref="U77:U105">R77/C77</f>
        <v>0.24267782426778242</v>
      </c>
      <c r="V77" s="54">
        <f aca="true" t="shared" si="57" ref="V77:V105">S77/D77</f>
        <v>0.2146304292608585</v>
      </c>
      <c r="W77" s="20">
        <v>125</v>
      </c>
      <c r="X77" s="20">
        <v>194</v>
      </c>
      <c r="Y77" s="20">
        <f t="shared" si="45"/>
        <v>319</v>
      </c>
      <c r="Z77" s="23">
        <f t="shared" si="46"/>
        <v>0.06172839506172839</v>
      </c>
      <c r="AA77" s="23">
        <f t="shared" si="46"/>
        <v>0.10146443514644352</v>
      </c>
      <c r="AB77" s="23">
        <f t="shared" si="46"/>
        <v>0.0810261620523241</v>
      </c>
    </row>
    <row r="78" spans="1:28" s="5" customFormat="1" ht="28.5" customHeight="1">
      <c r="A78" s="24" t="s">
        <v>94</v>
      </c>
      <c r="B78" s="25">
        <f aca="true" t="shared" si="58" ref="B78:C80">E78+K78+Q78</f>
        <v>343</v>
      </c>
      <c r="C78" s="25">
        <f t="shared" si="58"/>
        <v>366</v>
      </c>
      <c r="D78" s="26">
        <f>B78+C78</f>
        <v>709</v>
      </c>
      <c r="E78" s="27">
        <v>61</v>
      </c>
      <c r="F78" s="27">
        <v>78</v>
      </c>
      <c r="G78" s="26">
        <f t="shared" si="40"/>
        <v>139</v>
      </c>
      <c r="H78" s="28">
        <f aca="true" t="shared" si="59" ref="H78:J80">E78/B78</f>
        <v>0.17784256559766765</v>
      </c>
      <c r="I78" s="28">
        <f t="shared" si="59"/>
        <v>0.21311475409836064</v>
      </c>
      <c r="J78" s="28">
        <f t="shared" si="59"/>
        <v>0.19605077574047955</v>
      </c>
      <c r="K78" s="27">
        <v>215</v>
      </c>
      <c r="L78" s="27">
        <v>222</v>
      </c>
      <c r="M78" s="26">
        <f t="shared" si="41"/>
        <v>437</v>
      </c>
      <c r="N78" s="28">
        <f aca="true" t="shared" si="60" ref="N78:O80">K78/B78</f>
        <v>0.6268221574344023</v>
      </c>
      <c r="O78" s="28">
        <f t="shared" si="60"/>
        <v>0.6065573770491803</v>
      </c>
      <c r="P78" s="28">
        <f>M78/D78</f>
        <v>0.616361071932299</v>
      </c>
      <c r="Q78" s="27">
        <v>67</v>
      </c>
      <c r="R78" s="27">
        <v>66</v>
      </c>
      <c r="S78" s="26">
        <f t="shared" si="42"/>
        <v>133</v>
      </c>
      <c r="T78" s="28">
        <f aca="true" t="shared" si="61" ref="T78:V80">Q78/B78</f>
        <v>0.19533527696793002</v>
      </c>
      <c r="U78" s="28">
        <f t="shared" si="61"/>
        <v>0.18032786885245902</v>
      </c>
      <c r="V78" s="55">
        <f t="shared" si="61"/>
        <v>0.18758815232722145</v>
      </c>
      <c r="W78" s="37">
        <v>27</v>
      </c>
      <c r="X78" s="37">
        <v>36</v>
      </c>
      <c r="Y78" s="37">
        <f t="shared" si="45"/>
        <v>63</v>
      </c>
      <c r="Z78" s="40">
        <f t="shared" si="46"/>
        <v>0.07871720116618076</v>
      </c>
      <c r="AA78" s="40">
        <f t="shared" si="46"/>
        <v>0.09836065573770492</v>
      </c>
      <c r="AB78" s="40">
        <f t="shared" si="46"/>
        <v>0.08885754583921016</v>
      </c>
    </row>
    <row r="79" spans="1:28" s="5" customFormat="1" ht="28.5" customHeight="1">
      <c r="A79" s="12" t="s">
        <v>95</v>
      </c>
      <c r="B79" s="13">
        <f t="shared" si="58"/>
        <v>479</v>
      </c>
      <c r="C79" s="13">
        <f t="shared" si="58"/>
        <v>470</v>
      </c>
      <c r="D79" s="14">
        <f>B79+C79</f>
        <v>949</v>
      </c>
      <c r="E79" s="14">
        <v>86</v>
      </c>
      <c r="F79" s="14">
        <v>77</v>
      </c>
      <c r="G79" s="14">
        <f t="shared" si="40"/>
        <v>163</v>
      </c>
      <c r="H79" s="15">
        <f t="shared" si="59"/>
        <v>0.17954070981210857</v>
      </c>
      <c r="I79" s="15">
        <f t="shared" si="59"/>
        <v>0.16382978723404254</v>
      </c>
      <c r="J79" s="15">
        <f t="shared" si="59"/>
        <v>0.17175974710221287</v>
      </c>
      <c r="K79" s="14">
        <v>298</v>
      </c>
      <c r="L79" s="14">
        <v>283</v>
      </c>
      <c r="M79" s="14">
        <f t="shared" si="41"/>
        <v>581</v>
      </c>
      <c r="N79" s="15">
        <f t="shared" si="60"/>
        <v>0.6221294363256785</v>
      </c>
      <c r="O79" s="15">
        <f t="shared" si="60"/>
        <v>0.6021276595744681</v>
      </c>
      <c r="P79" s="15">
        <f>M79/D79</f>
        <v>0.6122233930453108</v>
      </c>
      <c r="Q79" s="14">
        <v>95</v>
      </c>
      <c r="R79" s="14">
        <v>110</v>
      </c>
      <c r="S79" s="14">
        <f t="shared" si="42"/>
        <v>205</v>
      </c>
      <c r="T79" s="15">
        <f t="shared" si="61"/>
        <v>0.19832985386221294</v>
      </c>
      <c r="U79" s="15">
        <f t="shared" si="61"/>
        <v>0.23404255319148937</v>
      </c>
      <c r="V79" s="52">
        <f t="shared" si="61"/>
        <v>0.2160168598524763</v>
      </c>
      <c r="W79" s="12">
        <v>34</v>
      </c>
      <c r="X79" s="12">
        <v>38</v>
      </c>
      <c r="Y79" s="12">
        <f t="shared" si="45"/>
        <v>72</v>
      </c>
      <c r="Z79" s="15">
        <f t="shared" si="46"/>
        <v>0.0709812108559499</v>
      </c>
      <c r="AA79" s="15">
        <f t="shared" si="46"/>
        <v>0.08085106382978724</v>
      </c>
      <c r="AB79" s="15">
        <f t="shared" si="46"/>
        <v>0.07586933614330875</v>
      </c>
    </row>
    <row r="80" spans="1:28" s="5" customFormat="1" ht="28.5" customHeight="1">
      <c r="A80" s="29" t="s">
        <v>96</v>
      </c>
      <c r="B80" s="21">
        <f t="shared" si="58"/>
        <v>713</v>
      </c>
      <c r="C80" s="21">
        <f t="shared" si="58"/>
        <v>680</v>
      </c>
      <c r="D80" s="22">
        <f>B80+C80</f>
        <v>1393</v>
      </c>
      <c r="E80" s="22">
        <v>114</v>
      </c>
      <c r="F80" s="22">
        <v>115</v>
      </c>
      <c r="G80" s="22">
        <f t="shared" si="40"/>
        <v>229</v>
      </c>
      <c r="H80" s="30">
        <f t="shared" si="59"/>
        <v>0.15988779803646563</v>
      </c>
      <c r="I80" s="30">
        <f t="shared" si="59"/>
        <v>0.16911764705882354</v>
      </c>
      <c r="J80" s="30">
        <f t="shared" si="59"/>
        <v>0.16439339554917445</v>
      </c>
      <c r="K80" s="22">
        <v>486</v>
      </c>
      <c r="L80" s="22">
        <v>434</v>
      </c>
      <c r="M80" s="22">
        <f t="shared" si="41"/>
        <v>920</v>
      </c>
      <c r="N80" s="30">
        <f t="shared" si="60"/>
        <v>0.6816269284712483</v>
      </c>
      <c r="O80" s="30">
        <f t="shared" si="60"/>
        <v>0.638235294117647</v>
      </c>
      <c r="P80" s="30">
        <f>M80/D80</f>
        <v>0.6604450825556353</v>
      </c>
      <c r="Q80" s="22">
        <v>113</v>
      </c>
      <c r="R80" s="22">
        <v>131</v>
      </c>
      <c r="S80" s="22">
        <f t="shared" si="42"/>
        <v>244</v>
      </c>
      <c r="T80" s="30">
        <f t="shared" si="61"/>
        <v>0.1584852734922861</v>
      </c>
      <c r="U80" s="30">
        <f t="shared" si="61"/>
        <v>0.19264705882352942</v>
      </c>
      <c r="V80" s="56">
        <f t="shared" si="61"/>
        <v>0.17516152189519024</v>
      </c>
      <c r="W80" s="32">
        <v>33</v>
      </c>
      <c r="X80" s="32">
        <v>54</v>
      </c>
      <c r="Y80" s="32">
        <f t="shared" si="45"/>
        <v>87</v>
      </c>
      <c r="Z80" s="35">
        <f t="shared" si="46"/>
        <v>0.04628330995792426</v>
      </c>
      <c r="AA80" s="35">
        <f t="shared" si="46"/>
        <v>0.07941176470588235</v>
      </c>
      <c r="AB80" s="35">
        <f t="shared" si="46"/>
        <v>0.0624551328068916</v>
      </c>
    </row>
    <row r="81" spans="1:28" s="5" customFormat="1" ht="28.5" customHeight="1">
      <c r="A81" s="71" t="s">
        <v>103</v>
      </c>
      <c r="B81" s="72">
        <f>B78+B79+B80</f>
        <v>1535</v>
      </c>
      <c r="C81" s="72">
        <f>C78+C79+C80</f>
        <v>1516</v>
      </c>
      <c r="D81" s="73">
        <f t="shared" si="36"/>
        <v>3051</v>
      </c>
      <c r="E81" s="76">
        <f>E78+E79+E80</f>
        <v>261</v>
      </c>
      <c r="F81" s="76">
        <f>F78+F79+F80</f>
        <v>270</v>
      </c>
      <c r="G81" s="73">
        <f t="shared" si="40"/>
        <v>531</v>
      </c>
      <c r="H81" s="74">
        <f>E81/B81</f>
        <v>0.1700325732899023</v>
      </c>
      <c r="I81" s="74">
        <f t="shared" si="51"/>
        <v>0.17810026385224276</v>
      </c>
      <c r="J81" s="74">
        <f t="shared" si="52"/>
        <v>0.17404129793510326</v>
      </c>
      <c r="K81" s="76">
        <f>K78+K79+K80</f>
        <v>999</v>
      </c>
      <c r="L81" s="76">
        <f>L78+L79+L80</f>
        <v>939</v>
      </c>
      <c r="M81" s="73">
        <f t="shared" si="41"/>
        <v>1938</v>
      </c>
      <c r="N81" s="74">
        <f t="shared" si="53"/>
        <v>0.650814332247557</v>
      </c>
      <c r="O81" s="74">
        <f t="shared" si="54"/>
        <v>0.6193931398416886</v>
      </c>
      <c r="P81" s="74">
        <f aca="true" t="shared" si="62" ref="P81:P105">M81/D81</f>
        <v>0.6352015732546706</v>
      </c>
      <c r="Q81" s="76">
        <f>Q78+Q79+Q80</f>
        <v>275</v>
      </c>
      <c r="R81" s="76">
        <f>R78+R79+R80</f>
        <v>307</v>
      </c>
      <c r="S81" s="73">
        <f t="shared" si="42"/>
        <v>582</v>
      </c>
      <c r="T81" s="74">
        <f t="shared" si="55"/>
        <v>0.1791530944625407</v>
      </c>
      <c r="U81" s="74">
        <f t="shared" si="56"/>
        <v>0.2025065963060686</v>
      </c>
      <c r="V81" s="75">
        <f t="shared" si="57"/>
        <v>0.19075712881022616</v>
      </c>
      <c r="W81" s="71">
        <f>W78+W79+W80</f>
        <v>94</v>
      </c>
      <c r="X81" s="71">
        <f>X78+X79+X80</f>
        <v>128</v>
      </c>
      <c r="Y81" s="71">
        <f t="shared" si="45"/>
        <v>222</v>
      </c>
      <c r="Z81" s="74">
        <f t="shared" si="46"/>
        <v>0.06123778501628664</v>
      </c>
      <c r="AA81" s="74">
        <f t="shared" si="46"/>
        <v>0.08443271767810026</v>
      </c>
      <c r="AB81" s="74">
        <f t="shared" si="46"/>
        <v>0.0727630285152409</v>
      </c>
    </row>
    <row r="82" spans="1:28" s="5" customFormat="1" ht="28.5" customHeight="1">
      <c r="A82" s="20" t="s">
        <v>63</v>
      </c>
      <c r="B82" s="21">
        <f>E82+K82+Q82</f>
        <v>152</v>
      </c>
      <c r="C82" s="21">
        <f t="shared" si="44"/>
        <v>173</v>
      </c>
      <c r="D82" s="22">
        <f aca="true" t="shared" si="63" ref="D82:D105">B82+C82</f>
        <v>325</v>
      </c>
      <c r="E82" s="31">
        <v>33</v>
      </c>
      <c r="F82" s="31">
        <v>22</v>
      </c>
      <c r="G82" s="22">
        <f t="shared" si="40"/>
        <v>55</v>
      </c>
      <c r="H82" s="23">
        <f t="shared" si="50"/>
        <v>0.21710526315789475</v>
      </c>
      <c r="I82" s="23">
        <f t="shared" si="51"/>
        <v>0.12716763005780346</v>
      </c>
      <c r="J82" s="23">
        <f t="shared" si="52"/>
        <v>0.16923076923076924</v>
      </c>
      <c r="K82" s="31">
        <v>78</v>
      </c>
      <c r="L82" s="31">
        <v>92</v>
      </c>
      <c r="M82" s="22">
        <f t="shared" si="41"/>
        <v>170</v>
      </c>
      <c r="N82" s="23">
        <f t="shared" si="53"/>
        <v>0.5131578947368421</v>
      </c>
      <c r="O82" s="23">
        <f t="shared" si="54"/>
        <v>0.5317919075144508</v>
      </c>
      <c r="P82" s="23">
        <f t="shared" si="62"/>
        <v>0.5230769230769231</v>
      </c>
      <c r="Q82" s="31">
        <v>41</v>
      </c>
      <c r="R82" s="31">
        <v>59</v>
      </c>
      <c r="S82" s="22">
        <f t="shared" si="42"/>
        <v>100</v>
      </c>
      <c r="T82" s="23">
        <f t="shared" si="55"/>
        <v>0.26973684210526316</v>
      </c>
      <c r="U82" s="23">
        <f t="shared" si="56"/>
        <v>0.34104046242774566</v>
      </c>
      <c r="V82" s="54">
        <f t="shared" si="57"/>
        <v>0.3076923076923077</v>
      </c>
      <c r="W82" s="45">
        <v>17</v>
      </c>
      <c r="X82" s="45">
        <v>41</v>
      </c>
      <c r="Y82" s="45">
        <f t="shared" si="45"/>
        <v>58</v>
      </c>
      <c r="Z82" s="46">
        <f t="shared" si="46"/>
        <v>0.1118421052631579</v>
      </c>
      <c r="AA82" s="46">
        <f t="shared" si="46"/>
        <v>0.23699421965317918</v>
      </c>
      <c r="AB82" s="46">
        <f t="shared" si="46"/>
        <v>0.17846153846153845</v>
      </c>
    </row>
    <row r="83" spans="1:28" s="5" customFormat="1" ht="28.5" customHeight="1">
      <c r="A83" s="20" t="s">
        <v>64</v>
      </c>
      <c r="B83" s="41">
        <f t="shared" si="43"/>
        <v>1150</v>
      </c>
      <c r="C83" s="41">
        <f t="shared" si="44"/>
        <v>1142</v>
      </c>
      <c r="D83" s="31">
        <f t="shared" si="63"/>
        <v>2292</v>
      </c>
      <c r="E83" s="31">
        <v>116</v>
      </c>
      <c r="F83" s="31">
        <v>126</v>
      </c>
      <c r="G83" s="31">
        <f t="shared" si="40"/>
        <v>242</v>
      </c>
      <c r="H83" s="23">
        <f t="shared" si="50"/>
        <v>0.10086956521739131</v>
      </c>
      <c r="I83" s="23">
        <f t="shared" si="51"/>
        <v>0.11033274956217162</v>
      </c>
      <c r="J83" s="23">
        <f t="shared" si="52"/>
        <v>0.1055846422338569</v>
      </c>
      <c r="K83" s="31">
        <v>693</v>
      </c>
      <c r="L83" s="31">
        <v>633</v>
      </c>
      <c r="M83" s="31">
        <f t="shared" si="41"/>
        <v>1326</v>
      </c>
      <c r="N83" s="23">
        <f t="shared" si="53"/>
        <v>0.6026086956521739</v>
      </c>
      <c r="O83" s="23">
        <f t="shared" si="54"/>
        <v>0.5542907180385289</v>
      </c>
      <c r="P83" s="23">
        <f t="shared" si="62"/>
        <v>0.5785340314136126</v>
      </c>
      <c r="Q83" s="31">
        <v>341</v>
      </c>
      <c r="R83" s="31">
        <v>383</v>
      </c>
      <c r="S83" s="31">
        <f t="shared" si="42"/>
        <v>724</v>
      </c>
      <c r="T83" s="23">
        <f t="shared" si="55"/>
        <v>0.2965217391304348</v>
      </c>
      <c r="U83" s="23">
        <f t="shared" si="56"/>
        <v>0.3353765323992995</v>
      </c>
      <c r="V83" s="54">
        <f t="shared" si="57"/>
        <v>0.3158813263525305</v>
      </c>
      <c r="W83" s="20">
        <v>124</v>
      </c>
      <c r="X83" s="20">
        <v>186</v>
      </c>
      <c r="Y83" s="20">
        <f t="shared" si="45"/>
        <v>310</v>
      </c>
      <c r="Z83" s="23">
        <f t="shared" si="46"/>
        <v>0.10782608695652174</v>
      </c>
      <c r="AA83" s="23">
        <f t="shared" si="46"/>
        <v>0.1628721541155867</v>
      </c>
      <c r="AB83" s="23">
        <f t="shared" si="46"/>
        <v>0.13525305410122165</v>
      </c>
    </row>
    <row r="84" spans="1:28" s="5" customFormat="1" ht="28.5" customHeight="1">
      <c r="A84" s="37" t="s">
        <v>65</v>
      </c>
      <c r="B84" s="38">
        <f t="shared" si="43"/>
        <v>101</v>
      </c>
      <c r="C84" s="38">
        <f t="shared" si="44"/>
        <v>100</v>
      </c>
      <c r="D84" s="39">
        <f t="shared" si="63"/>
        <v>201</v>
      </c>
      <c r="E84" s="39">
        <v>12</v>
      </c>
      <c r="F84" s="39">
        <v>14</v>
      </c>
      <c r="G84" s="39">
        <f t="shared" si="40"/>
        <v>26</v>
      </c>
      <c r="H84" s="40">
        <f t="shared" si="50"/>
        <v>0.1188118811881188</v>
      </c>
      <c r="I84" s="40">
        <f t="shared" si="51"/>
        <v>0.14</v>
      </c>
      <c r="J84" s="40">
        <f t="shared" si="52"/>
        <v>0.12935323383084577</v>
      </c>
      <c r="K84" s="39">
        <v>54</v>
      </c>
      <c r="L84" s="39">
        <v>57</v>
      </c>
      <c r="M84" s="39">
        <f t="shared" si="41"/>
        <v>111</v>
      </c>
      <c r="N84" s="40">
        <f t="shared" si="53"/>
        <v>0.5346534653465347</v>
      </c>
      <c r="O84" s="40">
        <f t="shared" si="54"/>
        <v>0.57</v>
      </c>
      <c r="P84" s="40">
        <f t="shared" si="62"/>
        <v>0.5522388059701493</v>
      </c>
      <c r="Q84" s="39">
        <v>35</v>
      </c>
      <c r="R84" s="39">
        <v>29</v>
      </c>
      <c r="S84" s="39">
        <f t="shared" si="42"/>
        <v>64</v>
      </c>
      <c r="T84" s="40">
        <f t="shared" si="55"/>
        <v>0.3465346534653465</v>
      </c>
      <c r="U84" s="40">
        <f t="shared" si="56"/>
        <v>0.29</v>
      </c>
      <c r="V84" s="60">
        <f t="shared" si="57"/>
        <v>0.31840796019900497</v>
      </c>
      <c r="W84" s="37">
        <v>11</v>
      </c>
      <c r="X84" s="37">
        <v>10</v>
      </c>
      <c r="Y84" s="37">
        <f t="shared" si="45"/>
        <v>21</v>
      </c>
      <c r="Z84" s="40">
        <f t="shared" si="46"/>
        <v>0.10891089108910891</v>
      </c>
      <c r="AA84" s="40">
        <f t="shared" si="46"/>
        <v>0.1</v>
      </c>
      <c r="AB84" s="40">
        <f t="shared" si="46"/>
        <v>0.1044776119402985</v>
      </c>
    </row>
    <row r="85" spans="1:28" s="5" customFormat="1" ht="28.5" customHeight="1">
      <c r="A85" s="12" t="s">
        <v>66</v>
      </c>
      <c r="B85" s="13">
        <f t="shared" si="43"/>
        <v>808</v>
      </c>
      <c r="C85" s="13">
        <f t="shared" si="44"/>
        <v>777</v>
      </c>
      <c r="D85" s="14">
        <f t="shared" si="63"/>
        <v>1585</v>
      </c>
      <c r="E85" s="14">
        <v>103</v>
      </c>
      <c r="F85" s="14">
        <v>114</v>
      </c>
      <c r="G85" s="14">
        <f t="shared" si="40"/>
        <v>217</v>
      </c>
      <c r="H85" s="15">
        <f t="shared" si="50"/>
        <v>0.12747524752475248</v>
      </c>
      <c r="I85" s="15">
        <f t="shared" si="51"/>
        <v>0.14671814671814673</v>
      </c>
      <c r="J85" s="15">
        <f t="shared" si="52"/>
        <v>0.13690851735015772</v>
      </c>
      <c r="K85" s="14">
        <v>521</v>
      </c>
      <c r="L85" s="14">
        <v>455</v>
      </c>
      <c r="M85" s="14">
        <f t="shared" si="41"/>
        <v>976</v>
      </c>
      <c r="N85" s="15">
        <f t="shared" si="53"/>
        <v>0.6448019801980198</v>
      </c>
      <c r="O85" s="15">
        <f t="shared" si="54"/>
        <v>0.5855855855855856</v>
      </c>
      <c r="P85" s="15">
        <f t="shared" si="62"/>
        <v>0.6157728706624606</v>
      </c>
      <c r="Q85" s="14">
        <v>184</v>
      </c>
      <c r="R85" s="14">
        <v>208</v>
      </c>
      <c r="S85" s="14">
        <f t="shared" si="42"/>
        <v>392</v>
      </c>
      <c r="T85" s="15">
        <f t="shared" si="55"/>
        <v>0.22772277227722773</v>
      </c>
      <c r="U85" s="15">
        <f t="shared" si="56"/>
        <v>0.2676962676962677</v>
      </c>
      <c r="V85" s="52">
        <f t="shared" si="57"/>
        <v>0.2473186119873817</v>
      </c>
      <c r="W85" s="12">
        <v>83</v>
      </c>
      <c r="X85" s="12">
        <v>94</v>
      </c>
      <c r="Y85" s="12">
        <f t="shared" si="45"/>
        <v>177</v>
      </c>
      <c r="Z85" s="15">
        <f t="shared" si="46"/>
        <v>0.10272277227722772</v>
      </c>
      <c r="AA85" s="15">
        <f t="shared" si="46"/>
        <v>0.12097812097812098</v>
      </c>
      <c r="AB85" s="15">
        <f t="shared" si="46"/>
        <v>0.11167192429022083</v>
      </c>
    </row>
    <row r="86" spans="1:28" s="5" customFormat="1" ht="28.5" customHeight="1">
      <c r="A86" s="12" t="s">
        <v>67</v>
      </c>
      <c r="B86" s="13">
        <f t="shared" si="43"/>
        <v>574</v>
      </c>
      <c r="C86" s="13">
        <f t="shared" si="44"/>
        <v>526</v>
      </c>
      <c r="D86" s="14">
        <f t="shared" si="63"/>
        <v>1100</v>
      </c>
      <c r="E86" s="14">
        <v>104</v>
      </c>
      <c r="F86" s="14">
        <v>91</v>
      </c>
      <c r="G86" s="14">
        <f t="shared" si="40"/>
        <v>195</v>
      </c>
      <c r="H86" s="15">
        <f t="shared" si="50"/>
        <v>0.18118466898954705</v>
      </c>
      <c r="I86" s="15">
        <f t="shared" si="51"/>
        <v>0.17300380228136883</v>
      </c>
      <c r="J86" s="15">
        <f t="shared" si="52"/>
        <v>0.17727272727272728</v>
      </c>
      <c r="K86" s="14">
        <v>361</v>
      </c>
      <c r="L86" s="14">
        <v>303</v>
      </c>
      <c r="M86" s="14">
        <f t="shared" si="41"/>
        <v>664</v>
      </c>
      <c r="N86" s="15">
        <f t="shared" si="53"/>
        <v>0.6289198606271778</v>
      </c>
      <c r="O86" s="15">
        <f t="shared" si="54"/>
        <v>0.5760456273764258</v>
      </c>
      <c r="P86" s="15">
        <f t="shared" si="62"/>
        <v>0.6036363636363636</v>
      </c>
      <c r="Q86" s="14">
        <v>109</v>
      </c>
      <c r="R86" s="14">
        <v>132</v>
      </c>
      <c r="S86" s="14">
        <f t="shared" si="42"/>
        <v>241</v>
      </c>
      <c r="T86" s="15">
        <f t="shared" si="55"/>
        <v>0.18989547038327526</v>
      </c>
      <c r="U86" s="15">
        <f t="shared" si="56"/>
        <v>0.2509505703422053</v>
      </c>
      <c r="V86" s="52">
        <f t="shared" si="57"/>
        <v>0.2190909090909091</v>
      </c>
      <c r="W86" s="12">
        <v>40</v>
      </c>
      <c r="X86" s="12">
        <v>38</v>
      </c>
      <c r="Y86" s="12">
        <f t="shared" si="45"/>
        <v>78</v>
      </c>
      <c r="Z86" s="15">
        <f t="shared" si="46"/>
        <v>0.06968641114982578</v>
      </c>
      <c r="AA86" s="15">
        <f t="shared" si="46"/>
        <v>0.07224334600760456</v>
      </c>
      <c r="AB86" s="15">
        <f t="shared" si="46"/>
        <v>0.07090909090909091</v>
      </c>
    </row>
    <row r="87" spans="1:28" s="5" customFormat="1" ht="28.5" customHeight="1">
      <c r="A87" s="12" t="s">
        <v>68</v>
      </c>
      <c r="B87" s="13">
        <f t="shared" si="43"/>
        <v>632</v>
      </c>
      <c r="C87" s="13">
        <f t="shared" si="44"/>
        <v>577</v>
      </c>
      <c r="D87" s="14">
        <f t="shared" si="63"/>
        <v>1209</v>
      </c>
      <c r="E87" s="14">
        <v>79</v>
      </c>
      <c r="F87" s="14">
        <v>69</v>
      </c>
      <c r="G87" s="14">
        <f t="shared" si="40"/>
        <v>148</v>
      </c>
      <c r="H87" s="15">
        <f t="shared" si="50"/>
        <v>0.125</v>
      </c>
      <c r="I87" s="15">
        <f t="shared" si="51"/>
        <v>0.1195840554592721</v>
      </c>
      <c r="J87" s="15">
        <f t="shared" si="52"/>
        <v>0.12241521918941274</v>
      </c>
      <c r="K87" s="14">
        <v>385</v>
      </c>
      <c r="L87" s="14">
        <v>311</v>
      </c>
      <c r="M87" s="14">
        <f t="shared" si="41"/>
        <v>696</v>
      </c>
      <c r="N87" s="15">
        <f t="shared" si="53"/>
        <v>0.6091772151898734</v>
      </c>
      <c r="O87" s="15">
        <f t="shared" si="54"/>
        <v>0.5389948006932409</v>
      </c>
      <c r="P87" s="15">
        <f t="shared" si="62"/>
        <v>0.575682382133995</v>
      </c>
      <c r="Q87" s="14">
        <v>168</v>
      </c>
      <c r="R87" s="14">
        <v>197</v>
      </c>
      <c r="S87" s="14">
        <f t="shared" si="42"/>
        <v>365</v>
      </c>
      <c r="T87" s="15">
        <f t="shared" si="55"/>
        <v>0.26582278481012656</v>
      </c>
      <c r="U87" s="15">
        <f t="shared" si="56"/>
        <v>0.341421143847487</v>
      </c>
      <c r="V87" s="52">
        <f t="shared" si="57"/>
        <v>0.30190239867659224</v>
      </c>
      <c r="W87" s="12">
        <v>64</v>
      </c>
      <c r="X87" s="12">
        <v>92</v>
      </c>
      <c r="Y87" s="12">
        <f t="shared" si="45"/>
        <v>156</v>
      </c>
      <c r="Z87" s="15">
        <f t="shared" si="46"/>
        <v>0.10126582278481013</v>
      </c>
      <c r="AA87" s="15">
        <f t="shared" si="46"/>
        <v>0.15944540727902945</v>
      </c>
      <c r="AB87" s="15">
        <f t="shared" si="46"/>
        <v>0.12903225806451613</v>
      </c>
    </row>
    <row r="88" spans="1:28" s="5" customFormat="1" ht="28.5" customHeight="1">
      <c r="A88" s="12" t="s">
        <v>69</v>
      </c>
      <c r="B88" s="13">
        <f t="shared" si="43"/>
        <v>425</v>
      </c>
      <c r="C88" s="13">
        <f t="shared" si="44"/>
        <v>411</v>
      </c>
      <c r="D88" s="14">
        <f t="shared" si="63"/>
        <v>836</v>
      </c>
      <c r="E88" s="14">
        <v>53</v>
      </c>
      <c r="F88" s="14">
        <v>56</v>
      </c>
      <c r="G88" s="14">
        <f t="shared" si="40"/>
        <v>109</v>
      </c>
      <c r="H88" s="15">
        <f t="shared" si="50"/>
        <v>0.12470588235294118</v>
      </c>
      <c r="I88" s="15">
        <f t="shared" si="51"/>
        <v>0.1362530413625304</v>
      </c>
      <c r="J88" s="15">
        <f t="shared" si="52"/>
        <v>0.1303827751196172</v>
      </c>
      <c r="K88" s="14">
        <v>278</v>
      </c>
      <c r="L88" s="14">
        <v>248</v>
      </c>
      <c r="M88" s="14">
        <f t="shared" si="41"/>
        <v>526</v>
      </c>
      <c r="N88" s="15">
        <f t="shared" si="53"/>
        <v>0.6541176470588236</v>
      </c>
      <c r="O88" s="15">
        <f t="shared" si="54"/>
        <v>0.6034063260340633</v>
      </c>
      <c r="P88" s="15">
        <f t="shared" si="62"/>
        <v>0.6291866028708134</v>
      </c>
      <c r="Q88" s="14">
        <v>94</v>
      </c>
      <c r="R88" s="14">
        <v>107</v>
      </c>
      <c r="S88" s="14">
        <f t="shared" si="42"/>
        <v>201</v>
      </c>
      <c r="T88" s="15">
        <f t="shared" si="55"/>
        <v>0.2211764705882353</v>
      </c>
      <c r="U88" s="15">
        <f t="shared" si="56"/>
        <v>0.26034063260340634</v>
      </c>
      <c r="V88" s="52">
        <f t="shared" si="57"/>
        <v>0.24043062200956938</v>
      </c>
      <c r="W88" s="12">
        <v>42</v>
      </c>
      <c r="X88" s="12">
        <v>41</v>
      </c>
      <c r="Y88" s="12">
        <f t="shared" si="45"/>
        <v>83</v>
      </c>
      <c r="Z88" s="15">
        <f t="shared" si="46"/>
        <v>0.0988235294117647</v>
      </c>
      <c r="AA88" s="15">
        <f t="shared" si="46"/>
        <v>0.09975669099756691</v>
      </c>
      <c r="AB88" s="15">
        <f t="shared" si="46"/>
        <v>0.09928229665071771</v>
      </c>
    </row>
    <row r="89" spans="1:28" s="5" customFormat="1" ht="28.5" customHeight="1">
      <c r="A89" s="29" t="s">
        <v>70</v>
      </c>
      <c r="B89" s="21">
        <f t="shared" si="43"/>
        <v>268</v>
      </c>
      <c r="C89" s="21">
        <f t="shared" si="44"/>
        <v>239</v>
      </c>
      <c r="D89" s="22">
        <f t="shared" si="63"/>
        <v>507</v>
      </c>
      <c r="E89" s="22">
        <v>25</v>
      </c>
      <c r="F89" s="22">
        <v>27</v>
      </c>
      <c r="G89" s="22">
        <f t="shared" si="40"/>
        <v>52</v>
      </c>
      <c r="H89" s="30">
        <f t="shared" si="50"/>
        <v>0.09328358208955224</v>
      </c>
      <c r="I89" s="30">
        <f t="shared" si="51"/>
        <v>0.11297071129707113</v>
      </c>
      <c r="J89" s="30">
        <f t="shared" si="52"/>
        <v>0.10256410256410256</v>
      </c>
      <c r="K89" s="22">
        <v>179</v>
      </c>
      <c r="L89" s="22">
        <v>136</v>
      </c>
      <c r="M89" s="22">
        <f t="shared" si="41"/>
        <v>315</v>
      </c>
      <c r="N89" s="30">
        <f t="shared" si="53"/>
        <v>0.667910447761194</v>
      </c>
      <c r="O89" s="30">
        <f t="shared" si="54"/>
        <v>0.5690376569037657</v>
      </c>
      <c r="P89" s="30">
        <f t="shared" si="62"/>
        <v>0.621301775147929</v>
      </c>
      <c r="Q89" s="22">
        <v>64</v>
      </c>
      <c r="R89" s="22">
        <v>76</v>
      </c>
      <c r="S89" s="22">
        <f t="shared" si="42"/>
        <v>140</v>
      </c>
      <c r="T89" s="30">
        <f t="shared" si="55"/>
        <v>0.23880597014925373</v>
      </c>
      <c r="U89" s="30">
        <f t="shared" si="56"/>
        <v>0.3179916317991632</v>
      </c>
      <c r="V89" s="56">
        <f t="shared" si="57"/>
        <v>0.27613412228796846</v>
      </c>
      <c r="W89" s="32">
        <v>31</v>
      </c>
      <c r="X89" s="32">
        <v>48</v>
      </c>
      <c r="Y89" s="32">
        <f t="shared" si="45"/>
        <v>79</v>
      </c>
      <c r="Z89" s="35">
        <f t="shared" si="46"/>
        <v>0.11567164179104478</v>
      </c>
      <c r="AA89" s="35">
        <f t="shared" si="46"/>
        <v>0.200836820083682</v>
      </c>
      <c r="AB89" s="35">
        <f t="shared" si="46"/>
        <v>0.15581854043392504</v>
      </c>
    </row>
    <row r="90" spans="1:28" s="5" customFormat="1" ht="28.5" customHeight="1">
      <c r="A90" s="71" t="s">
        <v>106</v>
      </c>
      <c r="B90" s="76">
        <f>B84+B85+B86+B87+B88+B89</f>
        <v>2808</v>
      </c>
      <c r="C90" s="76">
        <f>C84+C85+C86+C87+C88+C89</f>
        <v>2630</v>
      </c>
      <c r="D90" s="76">
        <f t="shared" si="63"/>
        <v>5438</v>
      </c>
      <c r="E90" s="76">
        <f>E84+E85+E86+E87+E88+E89</f>
        <v>376</v>
      </c>
      <c r="F90" s="76">
        <f>F84+F85+F86+F87+F88+F89</f>
        <v>371</v>
      </c>
      <c r="G90" s="76">
        <f t="shared" si="40"/>
        <v>747</v>
      </c>
      <c r="H90" s="74">
        <f>E90/B90</f>
        <v>0.1339031339031339</v>
      </c>
      <c r="I90" s="74">
        <f t="shared" si="51"/>
        <v>0.14106463878326997</v>
      </c>
      <c r="J90" s="74">
        <f t="shared" si="52"/>
        <v>0.13736667892607576</v>
      </c>
      <c r="K90" s="76">
        <f>K84+K85+K86+K87+K88+K89</f>
        <v>1778</v>
      </c>
      <c r="L90" s="76">
        <f>L84+L85+L86+L87+L88+L89</f>
        <v>1510</v>
      </c>
      <c r="M90" s="76">
        <f t="shared" si="41"/>
        <v>3288</v>
      </c>
      <c r="N90" s="74">
        <f t="shared" si="53"/>
        <v>0.6331908831908832</v>
      </c>
      <c r="O90" s="74">
        <f t="shared" si="54"/>
        <v>0.5741444866920152</v>
      </c>
      <c r="P90" s="74">
        <f t="shared" si="62"/>
        <v>0.60463405663847</v>
      </c>
      <c r="Q90" s="76">
        <f>Q84+Q85+Q86+Q87+Q88+Q89</f>
        <v>654</v>
      </c>
      <c r="R90" s="76">
        <f>R84+R85+R86+R87+R88+R89</f>
        <v>749</v>
      </c>
      <c r="S90" s="76">
        <f t="shared" si="42"/>
        <v>1403</v>
      </c>
      <c r="T90" s="74">
        <f t="shared" si="55"/>
        <v>0.2329059829059829</v>
      </c>
      <c r="U90" s="74">
        <f t="shared" si="56"/>
        <v>0.28479087452471485</v>
      </c>
      <c r="V90" s="75">
        <f t="shared" si="57"/>
        <v>0.25799926443545423</v>
      </c>
      <c r="W90" s="71">
        <f>W84+W85+W86+W87+W88+W89</f>
        <v>271</v>
      </c>
      <c r="X90" s="71">
        <f>X84+X85+X86+X87+X88+X89</f>
        <v>323</v>
      </c>
      <c r="Y90" s="71">
        <f t="shared" si="45"/>
        <v>594</v>
      </c>
      <c r="Z90" s="74">
        <f t="shared" si="46"/>
        <v>0.09650997150997151</v>
      </c>
      <c r="AA90" s="74">
        <f t="shared" si="46"/>
        <v>0.12281368821292776</v>
      </c>
      <c r="AB90" s="74">
        <f t="shared" si="46"/>
        <v>0.1092313350496506</v>
      </c>
    </row>
    <row r="91" spans="1:28" s="5" customFormat="1" ht="28.5" customHeight="1">
      <c r="A91" s="29" t="s">
        <v>71</v>
      </c>
      <c r="B91" s="21">
        <f aca="true" t="shared" si="64" ref="B91:C94">E91+K91+Q91</f>
        <v>594</v>
      </c>
      <c r="C91" s="21">
        <f t="shared" si="64"/>
        <v>643</v>
      </c>
      <c r="D91" s="22">
        <f t="shared" si="63"/>
        <v>1237</v>
      </c>
      <c r="E91" s="22">
        <v>72</v>
      </c>
      <c r="F91" s="22">
        <v>63</v>
      </c>
      <c r="G91" s="22">
        <f t="shared" si="40"/>
        <v>135</v>
      </c>
      <c r="H91" s="30">
        <f t="shared" si="50"/>
        <v>0.12121212121212122</v>
      </c>
      <c r="I91" s="30">
        <f t="shared" si="51"/>
        <v>0.09797822706065319</v>
      </c>
      <c r="J91" s="30">
        <f t="shared" si="52"/>
        <v>0.10913500404203719</v>
      </c>
      <c r="K91" s="22">
        <v>289</v>
      </c>
      <c r="L91" s="22">
        <v>315</v>
      </c>
      <c r="M91" s="22">
        <f t="shared" si="41"/>
        <v>604</v>
      </c>
      <c r="N91" s="30">
        <f t="shared" si="53"/>
        <v>0.48653198653198654</v>
      </c>
      <c r="O91" s="30">
        <f t="shared" si="54"/>
        <v>0.48989113530326595</v>
      </c>
      <c r="P91" s="30">
        <f t="shared" si="62"/>
        <v>0.48827809215844786</v>
      </c>
      <c r="Q91" s="22">
        <v>233</v>
      </c>
      <c r="R91" s="22">
        <v>265</v>
      </c>
      <c r="S91" s="22">
        <f t="shared" si="42"/>
        <v>498</v>
      </c>
      <c r="T91" s="30">
        <f t="shared" si="55"/>
        <v>0.39225589225589225</v>
      </c>
      <c r="U91" s="30">
        <f t="shared" si="56"/>
        <v>0.4121306376360809</v>
      </c>
      <c r="V91" s="56">
        <f t="shared" si="57"/>
        <v>0.40258690379951495</v>
      </c>
      <c r="W91" s="20">
        <v>103</v>
      </c>
      <c r="X91" s="20">
        <v>101</v>
      </c>
      <c r="Y91" s="20">
        <f t="shared" si="45"/>
        <v>204</v>
      </c>
      <c r="Z91" s="23">
        <f t="shared" si="46"/>
        <v>0.1734006734006734</v>
      </c>
      <c r="AA91" s="23">
        <f t="shared" si="46"/>
        <v>0.15707620528771385</v>
      </c>
      <c r="AB91" s="23">
        <f t="shared" si="46"/>
        <v>0.16491511721907842</v>
      </c>
    </row>
    <row r="92" spans="1:28" s="5" customFormat="1" ht="28.5" customHeight="1">
      <c r="A92" s="24" t="s">
        <v>72</v>
      </c>
      <c r="B92" s="25">
        <f t="shared" si="64"/>
        <v>794</v>
      </c>
      <c r="C92" s="25">
        <f t="shared" si="64"/>
        <v>844</v>
      </c>
      <c r="D92" s="26">
        <f t="shared" si="63"/>
        <v>1638</v>
      </c>
      <c r="E92" s="27">
        <v>118</v>
      </c>
      <c r="F92" s="27">
        <v>112</v>
      </c>
      <c r="G92" s="26">
        <f t="shared" si="40"/>
        <v>230</v>
      </c>
      <c r="H92" s="28">
        <f t="shared" si="50"/>
        <v>0.1486146095717884</v>
      </c>
      <c r="I92" s="28">
        <f t="shared" si="51"/>
        <v>0.13270142180094788</v>
      </c>
      <c r="J92" s="28">
        <f t="shared" si="52"/>
        <v>0.14041514041514042</v>
      </c>
      <c r="K92" s="27">
        <v>585</v>
      </c>
      <c r="L92" s="27">
        <v>607</v>
      </c>
      <c r="M92" s="26">
        <f t="shared" si="41"/>
        <v>1192</v>
      </c>
      <c r="N92" s="28">
        <f t="shared" si="53"/>
        <v>0.7367758186397985</v>
      </c>
      <c r="O92" s="28">
        <f t="shared" si="54"/>
        <v>0.7191943127962085</v>
      </c>
      <c r="P92" s="28">
        <f t="shared" si="62"/>
        <v>0.7277167277167277</v>
      </c>
      <c r="Q92" s="27">
        <v>91</v>
      </c>
      <c r="R92" s="27">
        <v>125</v>
      </c>
      <c r="S92" s="26">
        <f t="shared" si="42"/>
        <v>216</v>
      </c>
      <c r="T92" s="28">
        <f t="shared" si="55"/>
        <v>0.11460957178841309</v>
      </c>
      <c r="U92" s="28">
        <f t="shared" si="56"/>
        <v>0.1481042654028436</v>
      </c>
      <c r="V92" s="55">
        <f t="shared" si="57"/>
        <v>0.13186813186813187</v>
      </c>
      <c r="W92" s="37">
        <v>41</v>
      </c>
      <c r="X92" s="37">
        <v>70</v>
      </c>
      <c r="Y92" s="37">
        <f t="shared" si="45"/>
        <v>111</v>
      </c>
      <c r="Z92" s="40">
        <f t="shared" si="46"/>
        <v>0.05163727959697733</v>
      </c>
      <c r="AA92" s="40">
        <f t="shared" si="46"/>
        <v>0.08293838862559241</v>
      </c>
      <c r="AB92" s="40">
        <f t="shared" si="46"/>
        <v>0.06776556776556776</v>
      </c>
    </row>
    <row r="93" spans="1:28" s="5" customFormat="1" ht="28.5" customHeight="1">
      <c r="A93" s="12" t="s">
        <v>73</v>
      </c>
      <c r="B93" s="13">
        <f t="shared" si="64"/>
        <v>468</v>
      </c>
      <c r="C93" s="13">
        <f t="shared" si="64"/>
        <v>428</v>
      </c>
      <c r="D93" s="14">
        <f t="shared" si="63"/>
        <v>896</v>
      </c>
      <c r="E93" s="14">
        <v>59</v>
      </c>
      <c r="F93" s="14">
        <v>64</v>
      </c>
      <c r="G93" s="14">
        <f t="shared" si="40"/>
        <v>123</v>
      </c>
      <c r="H93" s="15">
        <f t="shared" si="50"/>
        <v>0.12606837606837606</v>
      </c>
      <c r="I93" s="15">
        <f t="shared" si="51"/>
        <v>0.14953271028037382</v>
      </c>
      <c r="J93" s="15">
        <f t="shared" si="52"/>
        <v>0.13727678571428573</v>
      </c>
      <c r="K93" s="14">
        <v>371</v>
      </c>
      <c r="L93" s="14">
        <v>317</v>
      </c>
      <c r="M93" s="14">
        <f t="shared" si="41"/>
        <v>688</v>
      </c>
      <c r="N93" s="15">
        <f t="shared" si="53"/>
        <v>0.7927350427350427</v>
      </c>
      <c r="O93" s="15">
        <f t="shared" si="54"/>
        <v>0.7406542056074766</v>
      </c>
      <c r="P93" s="15">
        <f t="shared" si="62"/>
        <v>0.7678571428571429</v>
      </c>
      <c r="Q93" s="14">
        <v>38</v>
      </c>
      <c r="R93" s="14">
        <v>47</v>
      </c>
      <c r="S93" s="14">
        <f t="shared" si="42"/>
        <v>85</v>
      </c>
      <c r="T93" s="15">
        <f t="shared" si="55"/>
        <v>0.0811965811965812</v>
      </c>
      <c r="U93" s="15">
        <f t="shared" si="56"/>
        <v>0.10981308411214953</v>
      </c>
      <c r="V93" s="52">
        <f t="shared" si="57"/>
        <v>0.09486607142857142</v>
      </c>
      <c r="W93" s="12">
        <v>11</v>
      </c>
      <c r="X93" s="12">
        <v>15</v>
      </c>
      <c r="Y93" s="12">
        <f t="shared" si="45"/>
        <v>26</v>
      </c>
      <c r="Z93" s="15">
        <f t="shared" si="46"/>
        <v>0.023504273504273504</v>
      </c>
      <c r="AA93" s="15">
        <f t="shared" si="46"/>
        <v>0.035046728971962614</v>
      </c>
      <c r="AB93" s="15">
        <f t="shared" si="46"/>
        <v>0.029017857142857144</v>
      </c>
    </row>
    <row r="94" spans="1:28" s="5" customFormat="1" ht="28.5" customHeight="1">
      <c r="A94" s="29" t="s">
        <v>74</v>
      </c>
      <c r="B94" s="21">
        <f t="shared" si="64"/>
        <v>1855</v>
      </c>
      <c r="C94" s="21">
        <f t="shared" si="64"/>
        <v>1813</v>
      </c>
      <c r="D94" s="22">
        <f t="shared" si="63"/>
        <v>3668</v>
      </c>
      <c r="E94" s="22">
        <v>290</v>
      </c>
      <c r="F94" s="22">
        <v>288</v>
      </c>
      <c r="G94" s="22">
        <f t="shared" si="40"/>
        <v>578</v>
      </c>
      <c r="H94" s="30">
        <f t="shared" si="50"/>
        <v>0.15633423180592992</v>
      </c>
      <c r="I94" s="30">
        <f t="shared" si="51"/>
        <v>0.1588527302813017</v>
      </c>
      <c r="J94" s="30">
        <f t="shared" si="52"/>
        <v>0.15757906215921483</v>
      </c>
      <c r="K94" s="22">
        <v>1382</v>
      </c>
      <c r="L94" s="22">
        <v>1299</v>
      </c>
      <c r="M94" s="18">
        <f t="shared" si="41"/>
        <v>2681</v>
      </c>
      <c r="N94" s="30">
        <f t="shared" si="53"/>
        <v>0.7450134770889488</v>
      </c>
      <c r="O94" s="30">
        <f t="shared" si="54"/>
        <v>0.716492002206288</v>
      </c>
      <c r="P94" s="30">
        <f t="shared" si="62"/>
        <v>0.7309160305343512</v>
      </c>
      <c r="Q94" s="22">
        <v>183</v>
      </c>
      <c r="R94" s="22">
        <v>226</v>
      </c>
      <c r="S94" s="22">
        <f t="shared" si="42"/>
        <v>409</v>
      </c>
      <c r="T94" s="30">
        <f t="shared" si="55"/>
        <v>0.09865229110512129</v>
      </c>
      <c r="U94" s="30">
        <f t="shared" si="56"/>
        <v>0.12465526751241036</v>
      </c>
      <c r="V94" s="56">
        <f t="shared" si="57"/>
        <v>0.11150490730643402</v>
      </c>
      <c r="W94" s="32">
        <v>60</v>
      </c>
      <c r="X94" s="32">
        <v>101</v>
      </c>
      <c r="Y94" s="32">
        <f t="shared" si="45"/>
        <v>161</v>
      </c>
      <c r="Z94" s="35">
        <f t="shared" si="46"/>
        <v>0.03234501347708895</v>
      </c>
      <c r="AA94" s="35">
        <f t="shared" si="46"/>
        <v>0.05570876999448428</v>
      </c>
      <c r="AB94" s="35">
        <f t="shared" si="46"/>
        <v>0.04389312977099236</v>
      </c>
    </row>
    <row r="95" spans="1:28" s="5" customFormat="1" ht="28.5" customHeight="1">
      <c r="A95" s="71" t="s">
        <v>75</v>
      </c>
      <c r="B95" s="76">
        <f>B92+B93+B94</f>
        <v>3117</v>
      </c>
      <c r="C95" s="76">
        <f>C92+C93+C94</f>
        <v>3085</v>
      </c>
      <c r="D95" s="73">
        <f t="shared" si="63"/>
        <v>6202</v>
      </c>
      <c r="E95" s="76">
        <f>E92+E93+E94</f>
        <v>467</v>
      </c>
      <c r="F95" s="76">
        <f>F92+F93+F94</f>
        <v>464</v>
      </c>
      <c r="G95" s="73">
        <f t="shared" si="40"/>
        <v>931</v>
      </c>
      <c r="H95" s="74">
        <f t="shared" si="50"/>
        <v>0.14982354828360603</v>
      </c>
      <c r="I95" s="74">
        <f t="shared" si="51"/>
        <v>0.15040518638573744</v>
      </c>
      <c r="J95" s="74">
        <f t="shared" si="52"/>
        <v>0.15011286681715574</v>
      </c>
      <c r="K95" s="76">
        <f>K92+K93+K94</f>
        <v>2338</v>
      </c>
      <c r="L95" s="76">
        <f>L92+L93+L94</f>
        <v>2223</v>
      </c>
      <c r="M95" s="73">
        <f t="shared" si="41"/>
        <v>4561</v>
      </c>
      <c r="N95" s="74">
        <f t="shared" si="53"/>
        <v>0.7500802053256336</v>
      </c>
      <c r="O95" s="74">
        <f t="shared" si="54"/>
        <v>0.720583468395462</v>
      </c>
      <c r="P95" s="74">
        <f t="shared" si="62"/>
        <v>0.735407932924863</v>
      </c>
      <c r="Q95" s="76">
        <f>Q92+Q93+Q94</f>
        <v>312</v>
      </c>
      <c r="R95" s="76">
        <f>R92+R93+R94</f>
        <v>398</v>
      </c>
      <c r="S95" s="73">
        <f t="shared" si="42"/>
        <v>710</v>
      </c>
      <c r="T95" s="74">
        <f t="shared" si="55"/>
        <v>0.10009624639076034</v>
      </c>
      <c r="U95" s="74">
        <f t="shared" si="56"/>
        <v>0.12901134521880064</v>
      </c>
      <c r="V95" s="75">
        <f t="shared" si="57"/>
        <v>0.11447920025798129</v>
      </c>
      <c r="W95" s="71">
        <f>W92+W93+W94</f>
        <v>112</v>
      </c>
      <c r="X95" s="71">
        <f>X92+X93+X94</f>
        <v>186</v>
      </c>
      <c r="Y95" s="71">
        <f t="shared" si="45"/>
        <v>298</v>
      </c>
      <c r="Z95" s="74">
        <f t="shared" si="46"/>
        <v>0.03593198588386269</v>
      </c>
      <c r="AA95" s="74">
        <f t="shared" si="46"/>
        <v>0.060291734197730956</v>
      </c>
      <c r="AB95" s="74">
        <f t="shared" si="46"/>
        <v>0.048049016446307644</v>
      </c>
    </row>
    <row r="96" spans="1:28" s="5" customFormat="1" ht="28.5" customHeight="1">
      <c r="A96" s="24" t="s">
        <v>76</v>
      </c>
      <c r="B96" s="25">
        <f aca="true" t="shared" si="65" ref="B96:C99">E96+K96+Q96</f>
        <v>724</v>
      </c>
      <c r="C96" s="25">
        <f t="shared" si="65"/>
        <v>658</v>
      </c>
      <c r="D96" s="26">
        <f t="shared" si="63"/>
        <v>1382</v>
      </c>
      <c r="E96" s="27">
        <v>74</v>
      </c>
      <c r="F96" s="27">
        <v>55</v>
      </c>
      <c r="G96" s="26">
        <f t="shared" si="40"/>
        <v>129</v>
      </c>
      <c r="H96" s="28">
        <f t="shared" si="50"/>
        <v>0.10220994475138122</v>
      </c>
      <c r="I96" s="28">
        <f t="shared" si="51"/>
        <v>0.08358662613981763</v>
      </c>
      <c r="J96" s="28">
        <f t="shared" si="52"/>
        <v>0.09334298118668596</v>
      </c>
      <c r="K96" s="27">
        <v>504</v>
      </c>
      <c r="L96" s="27">
        <v>436</v>
      </c>
      <c r="M96" s="26">
        <f t="shared" si="41"/>
        <v>940</v>
      </c>
      <c r="N96" s="28">
        <f t="shared" si="53"/>
        <v>0.6961325966850829</v>
      </c>
      <c r="O96" s="28">
        <f t="shared" si="54"/>
        <v>0.662613981762918</v>
      </c>
      <c r="P96" s="28">
        <f t="shared" si="62"/>
        <v>0.6801736613603473</v>
      </c>
      <c r="Q96" s="27">
        <v>146</v>
      </c>
      <c r="R96" s="27">
        <v>167</v>
      </c>
      <c r="S96" s="26">
        <f t="shared" si="42"/>
        <v>313</v>
      </c>
      <c r="T96" s="28">
        <f t="shared" si="55"/>
        <v>0.20165745856353592</v>
      </c>
      <c r="U96" s="28">
        <f t="shared" si="56"/>
        <v>0.25379939209726443</v>
      </c>
      <c r="V96" s="55">
        <f t="shared" si="57"/>
        <v>0.22648335745296672</v>
      </c>
      <c r="W96" s="37">
        <v>68</v>
      </c>
      <c r="X96" s="37">
        <v>91</v>
      </c>
      <c r="Y96" s="37">
        <f t="shared" si="45"/>
        <v>159</v>
      </c>
      <c r="Z96" s="40">
        <f t="shared" si="46"/>
        <v>0.09392265193370165</v>
      </c>
      <c r="AA96" s="40">
        <f t="shared" si="46"/>
        <v>0.13829787234042554</v>
      </c>
      <c r="AB96" s="40">
        <f t="shared" si="46"/>
        <v>0.1150506512301013</v>
      </c>
    </row>
    <row r="97" spans="1:28" s="5" customFormat="1" ht="28.5" customHeight="1">
      <c r="A97" s="12" t="s">
        <v>77</v>
      </c>
      <c r="B97" s="13">
        <f t="shared" si="65"/>
        <v>1925</v>
      </c>
      <c r="C97" s="13">
        <f t="shared" si="65"/>
        <v>1947</v>
      </c>
      <c r="D97" s="14">
        <f t="shared" si="63"/>
        <v>3872</v>
      </c>
      <c r="E97" s="14">
        <v>316</v>
      </c>
      <c r="F97" s="14">
        <v>276</v>
      </c>
      <c r="G97" s="14">
        <f t="shared" si="40"/>
        <v>592</v>
      </c>
      <c r="H97" s="15">
        <f t="shared" si="50"/>
        <v>0.16415584415584417</v>
      </c>
      <c r="I97" s="15">
        <f t="shared" si="51"/>
        <v>0.14175654853620956</v>
      </c>
      <c r="J97" s="15">
        <f t="shared" si="52"/>
        <v>0.15289256198347106</v>
      </c>
      <c r="K97" s="14">
        <v>1229</v>
      </c>
      <c r="L97" s="14">
        <v>1207</v>
      </c>
      <c r="M97" s="14">
        <f t="shared" si="41"/>
        <v>2436</v>
      </c>
      <c r="N97" s="15">
        <f t="shared" si="53"/>
        <v>0.6384415584415585</v>
      </c>
      <c r="O97" s="15">
        <f t="shared" si="54"/>
        <v>0.6199280945043657</v>
      </c>
      <c r="P97" s="15">
        <f t="shared" si="62"/>
        <v>0.6291322314049587</v>
      </c>
      <c r="Q97" s="14">
        <v>380</v>
      </c>
      <c r="R97" s="14">
        <v>464</v>
      </c>
      <c r="S97" s="14">
        <f t="shared" si="42"/>
        <v>844</v>
      </c>
      <c r="T97" s="15">
        <f t="shared" si="55"/>
        <v>0.1974025974025974</v>
      </c>
      <c r="U97" s="15">
        <f t="shared" si="56"/>
        <v>0.23831535695942477</v>
      </c>
      <c r="V97" s="52">
        <f t="shared" si="57"/>
        <v>0.21797520661157024</v>
      </c>
      <c r="W97" s="12">
        <v>200</v>
      </c>
      <c r="X97" s="12">
        <v>254</v>
      </c>
      <c r="Y97" s="12">
        <f t="shared" si="45"/>
        <v>454</v>
      </c>
      <c r="Z97" s="15">
        <f t="shared" si="46"/>
        <v>0.1038961038961039</v>
      </c>
      <c r="AA97" s="15">
        <f t="shared" si="46"/>
        <v>0.13045711350796096</v>
      </c>
      <c r="AB97" s="15">
        <f t="shared" si="46"/>
        <v>0.11725206611570248</v>
      </c>
    </row>
    <row r="98" spans="1:28" s="5" customFormat="1" ht="28.5" customHeight="1">
      <c r="A98" s="12" t="s">
        <v>78</v>
      </c>
      <c r="B98" s="13">
        <f t="shared" si="65"/>
        <v>1088</v>
      </c>
      <c r="C98" s="13">
        <f t="shared" si="65"/>
        <v>1046</v>
      </c>
      <c r="D98" s="14">
        <f t="shared" si="63"/>
        <v>2134</v>
      </c>
      <c r="E98" s="14">
        <v>163</v>
      </c>
      <c r="F98" s="14">
        <v>113</v>
      </c>
      <c r="G98" s="14">
        <f t="shared" si="40"/>
        <v>276</v>
      </c>
      <c r="H98" s="15">
        <f t="shared" si="50"/>
        <v>0.14981617647058823</v>
      </c>
      <c r="I98" s="15">
        <f t="shared" si="51"/>
        <v>0.10803059273422562</v>
      </c>
      <c r="J98" s="15">
        <f t="shared" si="52"/>
        <v>0.12933458294283037</v>
      </c>
      <c r="K98" s="14">
        <v>687</v>
      </c>
      <c r="L98" s="14">
        <v>631</v>
      </c>
      <c r="M98" s="14">
        <f t="shared" si="41"/>
        <v>1318</v>
      </c>
      <c r="N98" s="15">
        <f t="shared" si="53"/>
        <v>0.6314338235294118</v>
      </c>
      <c r="O98" s="15">
        <f t="shared" si="54"/>
        <v>0.6032504780114722</v>
      </c>
      <c r="P98" s="15">
        <f t="shared" si="62"/>
        <v>0.6176194939081537</v>
      </c>
      <c r="Q98" s="14">
        <v>238</v>
      </c>
      <c r="R98" s="14">
        <v>302</v>
      </c>
      <c r="S98" s="14">
        <f t="shared" si="42"/>
        <v>540</v>
      </c>
      <c r="T98" s="15">
        <f t="shared" si="55"/>
        <v>0.21875</v>
      </c>
      <c r="U98" s="15">
        <f t="shared" si="56"/>
        <v>0.2887189292543021</v>
      </c>
      <c r="V98" s="52">
        <f t="shared" si="57"/>
        <v>0.2530459231490159</v>
      </c>
      <c r="W98" s="12">
        <v>126</v>
      </c>
      <c r="X98" s="12">
        <v>171</v>
      </c>
      <c r="Y98" s="12">
        <f t="shared" si="45"/>
        <v>297</v>
      </c>
      <c r="Z98" s="15">
        <f t="shared" si="46"/>
        <v>0.11580882352941177</v>
      </c>
      <c r="AA98" s="15">
        <f t="shared" si="46"/>
        <v>0.16347992351816443</v>
      </c>
      <c r="AB98" s="15">
        <f t="shared" si="46"/>
        <v>0.13917525773195877</v>
      </c>
    </row>
    <row r="99" spans="1:28" s="5" customFormat="1" ht="28.5" customHeight="1">
      <c r="A99" s="29" t="s">
        <v>79</v>
      </c>
      <c r="B99" s="21">
        <f t="shared" si="65"/>
        <v>845</v>
      </c>
      <c r="C99" s="21">
        <f t="shared" si="65"/>
        <v>856</v>
      </c>
      <c r="D99" s="22">
        <f t="shared" si="63"/>
        <v>1701</v>
      </c>
      <c r="E99" s="22">
        <v>157</v>
      </c>
      <c r="F99" s="22">
        <v>144</v>
      </c>
      <c r="G99" s="22">
        <f t="shared" si="40"/>
        <v>301</v>
      </c>
      <c r="H99" s="30">
        <f t="shared" si="50"/>
        <v>0.18579881656804734</v>
      </c>
      <c r="I99" s="30">
        <f t="shared" si="51"/>
        <v>0.16822429906542055</v>
      </c>
      <c r="J99" s="30">
        <f t="shared" si="52"/>
        <v>0.17695473251028807</v>
      </c>
      <c r="K99" s="22">
        <v>552</v>
      </c>
      <c r="L99" s="22">
        <v>552</v>
      </c>
      <c r="M99" s="22">
        <f t="shared" si="41"/>
        <v>1104</v>
      </c>
      <c r="N99" s="30">
        <f t="shared" si="53"/>
        <v>0.6532544378698225</v>
      </c>
      <c r="O99" s="30">
        <f t="shared" si="54"/>
        <v>0.6448598130841121</v>
      </c>
      <c r="P99" s="30">
        <f t="shared" si="62"/>
        <v>0.6490299823633157</v>
      </c>
      <c r="Q99" s="22">
        <v>136</v>
      </c>
      <c r="R99" s="22">
        <v>160</v>
      </c>
      <c r="S99" s="22">
        <f t="shared" si="42"/>
        <v>296</v>
      </c>
      <c r="T99" s="30">
        <f t="shared" si="55"/>
        <v>0.16094674556213018</v>
      </c>
      <c r="U99" s="30">
        <f t="shared" si="56"/>
        <v>0.18691588785046728</v>
      </c>
      <c r="V99" s="56">
        <f t="shared" si="57"/>
        <v>0.17401528512639625</v>
      </c>
      <c r="W99" s="32">
        <v>54</v>
      </c>
      <c r="X99" s="32">
        <v>69</v>
      </c>
      <c r="Y99" s="32">
        <f t="shared" si="45"/>
        <v>123</v>
      </c>
      <c r="Z99" s="35">
        <f t="shared" si="46"/>
        <v>0.06390532544378698</v>
      </c>
      <c r="AA99" s="35">
        <f t="shared" si="46"/>
        <v>0.08060747663551401</v>
      </c>
      <c r="AB99" s="35">
        <f t="shared" si="46"/>
        <v>0.07231040564373897</v>
      </c>
    </row>
    <row r="100" spans="1:28" s="5" customFormat="1" ht="28.5" customHeight="1">
      <c r="A100" s="71" t="s">
        <v>107</v>
      </c>
      <c r="B100" s="76">
        <f>B96+B97+B98+B99</f>
        <v>4582</v>
      </c>
      <c r="C100" s="76">
        <f>C96+C97+C98+C99</f>
        <v>4507</v>
      </c>
      <c r="D100" s="76">
        <f t="shared" si="63"/>
        <v>9089</v>
      </c>
      <c r="E100" s="76">
        <f>E96+E97+E98+E99</f>
        <v>710</v>
      </c>
      <c r="F100" s="76">
        <f>F96+F97+F98+F99</f>
        <v>588</v>
      </c>
      <c r="G100" s="76">
        <f t="shared" si="40"/>
        <v>1298</v>
      </c>
      <c r="H100" s="74">
        <f t="shared" si="50"/>
        <v>0.15495416848537757</v>
      </c>
      <c r="I100" s="74">
        <f t="shared" si="51"/>
        <v>0.13046372309740403</v>
      </c>
      <c r="J100" s="74">
        <f t="shared" si="52"/>
        <v>0.14280999009792056</v>
      </c>
      <c r="K100" s="76">
        <f>K96+K97+K98+K99</f>
        <v>2972</v>
      </c>
      <c r="L100" s="76">
        <f>L96+L97+L98+L99</f>
        <v>2826</v>
      </c>
      <c r="M100" s="76">
        <f t="shared" si="41"/>
        <v>5798</v>
      </c>
      <c r="N100" s="74">
        <f t="shared" si="53"/>
        <v>0.6486250545613269</v>
      </c>
      <c r="O100" s="74">
        <f t="shared" si="54"/>
        <v>0.6270246283558908</v>
      </c>
      <c r="P100" s="74">
        <f t="shared" si="62"/>
        <v>0.6379139619320057</v>
      </c>
      <c r="Q100" s="76">
        <f>Q96+Q97+Q98+Q99</f>
        <v>900</v>
      </c>
      <c r="R100" s="76">
        <f>R96+R97+R98+R99</f>
        <v>1093</v>
      </c>
      <c r="S100" s="76">
        <f t="shared" si="42"/>
        <v>1993</v>
      </c>
      <c r="T100" s="74">
        <f t="shared" si="55"/>
        <v>0.19642077695329552</v>
      </c>
      <c r="U100" s="74">
        <f t="shared" si="56"/>
        <v>0.24251164854670512</v>
      </c>
      <c r="V100" s="75">
        <f t="shared" si="57"/>
        <v>0.21927604797007372</v>
      </c>
      <c r="W100" s="71">
        <f>W96+W97+W98+W99</f>
        <v>448</v>
      </c>
      <c r="X100" s="71">
        <f>X96+X97+X98+X99</f>
        <v>585</v>
      </c>
      <c r="Y100" s="71">
        <f t="shared" si="45"/>
        <v>1033</v>
      </c>
      <c r="Z100" s="74">
        <f t="shared" si="46"/>
        <v>0.09777389786119599</v>
      </c>
      <c r="AA100" s="74">
        <f t="shared" si="46"/>
        <v>0.12979809185711116</v>
      </c>
      <c r="AB100" s="74">
        <f t="shared" si="46"/>
        <v>0.11365386731213555</v>
      </c>
    </row>
    <row r="101" spans="1:28" s="5" customFormat="1" ht="28.5" customHeight="1">
      <c r="A101" s="45" t="s">
        <v>80</v>
      </c>
      <c r="B101" s="25">
        <f aca="true" t="shared" si="66" ref="B101:C104">E101+K101+Q101</f>
        <v>1883</v>
      </c>
      <c r="C101" s="25">
        <f t="shared" si="66"/>
        <v>1796</v>
      </c>
      <c r="D101" s="26">
        <f t="shared" si="63"/>
        <v>3679</v>
      </c>
      <c r="E101" s="26">
        <v>215</v>
      </c>
      <c r="F101" s="26">
        <v>223</v>
      </c>
      <c r="G101" s="26">
        <f t="shared" si="40"/>
        <v>438</v>
      </c>
      <c r="H101" s="46">
        <f t="shared" si="50"/>
        <v>0.11417950079660116</v>
      </c>
      <c r="I101" s="46">
        <f t="shared" si="51"/>
        <v>0.12416481069042316</v>
      </c>
      <c r="J101" s="46">
        <f t="shared" si="52"/>
        <v>0.11905409078553955</v>
      </c>
      <c r="K101" s="26">
        <v>1236</v>
      </c>
      <c r="L101" s="26">
        <v>1076</v>
      </c>
      <c r="M101" s="26">
        <f t="shared" si="41"/>
        <v>2312</v>
      </c>
      <c r="N101" s="46">
        <f t="shared" si="53"/>
        <v>0.6563993627190653</v>
      </c>
      <c r="O101" s="46">
        <f t="shared" si="54"/>
        <v>0.5991091314031181</v>
      </c>
      <c r="P101" s="46">
        <f t="shared" si="62"/>
        <v>0.6284316390323458</v>
      </c>
      <c r="Q101" s="26">
        <v>432</v>
      </c>
      <c r="R101" s="26">
        <v>497</v>
      </c>
      <c r="S101" s="26">
        <f t="shared" si="42"/>
        <v>929</v>
      </c>
      <c r="T101" s="46">
        <f t="shared" si="55"/>
        <v>0.22942113648433352</v>
      </c>
      <c r="U101" s="46">
        <f t="shared" si="56"/>
        <v>0.2767260579064588</v>
      </c>
      <c r="V101" s="59">
        <f t="shared" si="57"/>
        <v>0.2525142701821147</v>
      </c>
      <c r="W101" s="37">
        <v>176</v>
      </c>
      <c r="X101" s="37">
        <v>229</v>
      </c>
      <c r="Y101" s="37">
        <f t="shared" si="45"/>
        <v>405</v>
      </c>
      <c r="Z101" s="40">
        <f t="shared" si="46"/>
        <v>0.09346787041954328</v>
      </c>
      <c r="AA101" s="40">
        <f t="shared" si="46"/>
        <v>0.12750556792873052</v>
      </c>
      <c r="AB101" s="40">
        <f t="shared" si="46"/>
        <v>0.11008426202772492</v>
      </c>
    </row>
    <row r="102" spans="1:28" s="5" customFormat="1" ht="28.5" customHeight="1">
      <c r="A102" s="12" t="s">
        <v>81</v>
      </c>
      <c r="B102" s="13">
        <f t="shared" si="66"/>
        <v>1098</v>
      </c>
      <c r="C102" s="13">
        <f t="shared" si="66"/>
        <v>1005</v>
      </c>
      <c r="D102" s="14">
        <f t="shared" si="63"/>
        <v>2103</v>
      </c>
      <c r="E102" s="14">
        <v>133</v>
      </c>
      <c r="F102" s="14">
        <v>135</v>
      </c>
      <c r="G102" s="14">
        <f t="shared" si="40"/>
        <v>268</v>
      </c>
      <c r="H102" s="15">
        <f t="shared" si="50"/>
        <v>0.12112932604735883</v>
      </c>
      <c r="I102" s="15">
        <f t="shared" si="51"/>
        <v>0.13432835820895522</v>
      </c>
      <c r="J102" s="15">
        <f t="shared" si="52"/>
        <v>0.1274369947693771</v>
      </c>
      <c r="K102" s="14">
        <v>734</v>
      </c>
      <c r="L102" s="14">
        <v>607</v>
      </c>
      <c r="M102" s="14">
        <f t="shared" si="41"/>
        <v>1341</v>
      </c>
      <c r="N102" s="15">
        <f t="shared" si="53"/>
        <v>0.668488160291439</v>
      </c>
      <c r="O102" s="15">
        <f t="shared" si="54"/>
        <v>0.6039800995024875</v>
      </c>
      <c r="P102" s="15">
        <f t="shared" si="62"/>
        <v>0.637660485021398</v>
      </c>
      <c r="Q102" s="14">
        <v>231</v>
      </c>
      <c r="R102" s="14">
        <v>263</v>
      </c>
      <c r="S102" s="14">
        <f t="shared" si="42"/>
        <v>494</v>
      </c>
      <c r="T102" s="15">
        <f t="shared" si="55"/>
        <v>0.2103825136612022</v>
      </c>
      <c r="U102" s="15">
        <f t="shared" si="56"/>
        <v>0.26169154228855723</v>
      </c>
      <c r="V102" s="52">
        <f t="shared" si="57"/>
        <v>0.23490252020922492</v>
      </c>
      <c r="W102" s="12">
        <v>100</v>
      </c>
      <c r="X102" s="12">
        <v>127</v>
      </c>
      <c r="Y102" s="12">
        <f t="shared" si="45"/>
        <v>227</v>
      </c>
      <c r="Z102" s="15">
        <f t="shared" si="46"/>
        <v>0.09107468123861566</v>
      </c>
      <c r="AA102" s="15">
        <f t="shared" si="46"/>
        <v>0.1263681592039801</v>
      </c>
      <c r="AB102" s="15">
        <f t="shared" si="46"/>
        <v>0.10794103661436044</v>
      </c>
    </row>
    <row r="103" spans="1:28" s="5" customFormat="1" ht="28.5" customHeight="1">
      <c r="A103" s="12" t="s">
        <v>82</v>
      </c>
      <c r="B103" s="13">
        <f t="shared" si="66"/>
        <v>976</v>
      </c>
      <c r="C103" s="13">
        <f t="shared" si="66"/>
        <v>1023</v>
      </c>
      <c r="D103" s="14">
        <f t="shared" si="63"/>
        <v>1999</v>
      </c>
      <c r="E103" s="14">
        <v>143</v>
      </c>
      <c r="F103" s="14">
        <v>140</v>
      </c>
      <c r="G103" s="14">
        <f t="shared" si="40"/>
        <v>283</v>
      </c>
      <c r="H103" s="15">
        <f t="shared" si="50"/>
        <v>0.14651639344262296</v>
      </c>
      <c r="I103" s="15">
        <f t="shared" si="51"/>
        <v>0.13685239491691104</v>
      </c>
      <c r="J103" s="15">
        <f t="shared" si="52"/>
        <v>0.14157078539269635</v>
      </c>
      <c r="K103" s="14">
        <v>498</v>
      </c>
      <c r="L103" s="14">
        <v>515</v>
      </c>
      <c r="M103" s="14">
        <f t="shared" si="41"/>
        <v>1013</v>
      </c>
      <c r="N103" s="15">
        <f t="shared" si="53"/>
        <v>0.5102459016393442</v>
      </c>
      <c r="O103" s="15">
        <f t="shared" si="54"/>
        <v>0.5034213098729228</v>
      </c>
      <c r="P103" s="15">
        <f t="shared" si="62"/>
        <v>0.5067533766883442</v>
      </c>
      <c r="Q103" s="14">
        <v>335</v>
      </c>
      <c r="R103" s="14">
        <v>368</v>
      </c>
      <c r="S103" s="14">
        <f t="shared" si="42"/>
        <v>703</v>
      </c>
      <c r="T103" s="15">
        <f t="shared" si="55"/>
        <v>0.3432377049180328</v>
      </c>
      <c r="U103" s="15">
        <f t="shared" si="56"/>
        <v>0.3597262952101662</v>
      </c>
      <c r="V103" s="52">
        <f t="shared" si="57"/>
        <v>0.35167583791895946</v>
      </c>
      <c r="W103" s="12">
        <v>137</v>
      </c>
      <c r="X103" s="12">
        <v>148</v>
      </c>
      <c r="Y103" s="12">
        <f t="shared" si="45"/>
        <v>285</v>
      </c>
      <c r="Z103" s="15">
        <f t="shared" si="46"/>
        <v>0.1403688524590164</v>
      </c>
      <c r="AA103" s="15">
        <f t="shared" si="46"/>
        <v>0.14467253176930597</v>
      </c>
      <c r="AB103" s="15">
        <f t="shared" si="46"/>
        <v>0.1425712856428214</v>
      </c>
    </row>
    <row r="104" spans="1:28" s="5" customFormat="1" ht="28.5" customHeight="1">
      <c r="A104" s="29" t="s">
        <v>83</v>
      </c>
      <c r="B104" s="21">
        <f t="shared" si="66"/>
        <v>230</v>
      </c>
      <c r="C104" s="21">
        <f t="shared" si="66"/>
        <v>231</v>
      </c>
      <c r="D104" s="22">
        <f t="shared" si="63"/>
        <v>461</v>
      </c>
      <c r="E104" s="22">
        <v>32</v>
      </c>
      <c r="F104" s="22">
        <v>28</v>
      </c>
      <c r="G104" s="22">
        <f t="shared" si="40"/>
        <v>60</v>
      </c>
      <c r="H104" s="30">
        <f t="shared" si="50"/>
        <v>0.1391304347826087</v>
      </c>
      <c r="I104" s="30">
        <f t="shared" si="51"/>
        <v>0.12121212121212122</v>
      </c>
      <c r="J104" s="30">
        <f t="shared" si="52"/>
        <v>0.1301518438177874</v>
      </c>
      <c r="K104" s="22">
        <v>124</v>
      </c>
      <c r="L104" s="22">
        <v>131</v>
      </c>
      <c r="M104" s="22">
        <f t="shared" si="41"/>
        <v>255</v>
      </c>
      <c r="N104" s="30">
        <f t="shared" si="53"/>
        <v>0.5391304347826087</v>
      </c>
      <c r="O104" s="30">
        <f t="shared" si="54"/>
        <v>0.5670995670995671</v>
      </c>
      <c r="P104" s="30">
        <f t="shared" si="62"/>
        <v>0.5531453362255966</v>
      </c>
      <c r="Q104" s="22">
        <v>74</v>
      </c>
      <c r="R104" s="22">
        <v>72</v>
      </c>
      <c r="S104" s="22">
        <f t="shared" si="42"/>
        <v>146</v>
      </c>
      <c r="T104" s="30">
        <f t="shared" si="55"/>
        <v>0.3217391304347826</v>
      </c>
      <c r="U104" s="30">
        <f t="shared" si="56"/>
        <v>0.3116883116883117</v>
      </c>
      <c r="V104" s="56">
        <f t="shared" si="57"/>
        <v>0.31670281995661603</v>
      </c>
      <c r="W104" s="32">
        <v>26</v>
      </c>
      <c r="X104" s="32">
        <v>23</v>
      </c>
      <c r="Y104" s="32">
        <f>W104+X104</f>
        <v>49</v>
      </c>
      <c r="Z104" s="35">
        <f t="shared" si="46"/>
        <v>0.11304347826086956</v>
      </c>
      <c r="AA104" s="35">
        <f t="shared" si="46"/>
        <v>0.09956709956709957</v>
      </c>
      <c r="AB104" s="35">
        <f t="shared" si="46"/>
        <v>0.10629067245119306</v>
      </c>
    </row>
    <row r="105" spans="1:28" s="5" customFormat="1" ht="28.5" customHeight="1">
      <c r="A105" s="71" t="s">
        <v>108</v>
      </c>
      <c r="B105" s="76">
        <f>B101+B102+B103+B104</f>
        <v>4187</v>
      </c>
      <c r="C105" s="76">
        <f>C101+C102+C103+C104</f>
        <v>4055</v>
      </c>
      <c r="D105" s="73">
        <f t="shared" si="63"/>
        <v>8242</v>
      </c>
      <c r="E105" s="76">
        <f>E101+E102+E103+E104</f>
        <v>523</v>
      </c>
      <c r="F105" s="76">
        <f>F101+F102+F103+F104</f>
        <v>526</v>
      </c>
      <c r="G105" s="73">
        <f t="shared" si="40"/>
        <v>1049</v>
      </c>
      <c r="H105" s="74">
        <f t="shared" si="50"/>
        <v>0.1249104370671125</v>
      </c>
      <c r="I105" s="74">
        <f t="shared" si="51"/>
        <v>0.12971639950678174</v>
      </c>
      <c r="J105" s="74">
        <f t="shared" si="52"/>
        <v>0.12727493326862413</v>
      </c>
      <c r="K105" s="76">
        <f>K101+K102+K103+K104</f>
        <v>2592</v>
      </c>
      <c r="L105" s="76">
        <f>L101+L102+L103+L104</f>
        <v>2329</v>
      </c>
      <c r="M105" s="73">
        <f t="shared" si="41"/>
        <v>4921</v>
      </c>
      <c r="N105" s="74">
        <f t="shared" si="53"/>
        <v>0.6190589921184619</v>
      </c>
      <c r="O105" s="74">
        <f t="shared" si="54"/>
        <v>0.5743526510480887</v>
      </c>
      <c r="P105" s="74">
        <f t="shared" si="62"/>
        <v>0.5970638194612958</v>
      </c>
      <c r="Q105" s="76">
        <f>Q101+Q102+Q103+Q104</f>
        <v>1072</v>
      </c>
      <c r="R105" s="76">
        <f>R101+R102+R103+R104</f>
        <v>1200</v>
      </c>
      <c r="S105" s="73">
        <f t="shared" si="42"/>
        <v>2272</v>
      </c>
      <c r="T105" s="74">
        <f t="shared" si="55"/>
        <v>0.2560305708144256</v>
      </c>
      <c r="U105" s="74">
        <f t="shared" si="56"/>
        <v>0.2959309494451295</v>
      </c>
      <c r="V105" s="75">
        <f t="shared" si="57"/>
        <v>0.27566124727008007</v>
      </c>
      <c r="W105" s="71">
        <f>W101+W102+W103+W104</f>
        <v>439</v>
      </c>
      <c r="X105" s="71">
        <f>X101+X102+X103+X104</f>
        <v>527</v>
      </c>
      <c r="Y105" s="71">
        <f t="shared" si="45"/>
        <v>966</v>
      </c>
      <c r="Z105" s="74">
        <f t="shared" si="46"/>
        <v>0.10484834010031048</v>
      </c>
      <c r="AA105" s="74">
        <f t="shared" si="46"/>
        <v>0.12996300863131935</v>
      </c>
      <c r="AB105" s="74">
        <f t="shared" si="46"/>
        <v>0.11720456199951468</v>
      </c>
    </row>
    <row r="106" spans="1:28" s="5" customFormat="1" ht="28.5" customHeight="1">
      <c r="A106" s="24" t="s">
        <v>84</v>
      </c>
      <c r="B106" s="25">
        <f aca="true" t="shared" si="67" ref="B106:B115">E106+K106+Q106</f>
        <v>677</v>
      </c>
      <c r="C106" s="25">
        <f aca="true" t="shared" si="68" ref="C106:C115">F106+L106+R106</f>
        <v>605</v>
      </c>
      <c r="D106" s="26">
        <f aca="true" t="shared" si="69" ref="D106:D119">B106+C106</f>
        <v>1282</v>
      </c>
      <c r="E106" s="27">
        <v>80</v>
      </c>
      <c r="F106" s="27">
        <v>84</v>
      </c>
      <c r="G106" s="26">
        <f t="shared" si="40"/>
        <v>164</v>
      </c>
      <c r="H106" s="28">
        <f aca="true" t="shared" si="70" ref="H106:H116">E106/B106</f>
        <v>0.11816838995568685</v>
      </c>
      <c r="I106" s="28">
        <f aca="true" t="shared" si="71" ref="I106:I116">F106/C106</f>
        <v>0.13884297520661157</v>
      </c>
      <c r="J106" s="28">
        <f aca="true" t="shared" si="72" ref="J106:J116">G106/D106</f>
        <v>0.12792511700468018</v>
      </c>
      <c r="K106" s="27">
        <v>444</v>
      </c>
      <c r="L106" s="27">
        <v>344</v>
      </c>
      <c r="M106" s="26">
        <f t="shared" si="41"/>
        <v>788</v>
      </c>
      <c r="N106" s="28">
        <f aca="true" t="shared" si="73" ref="N106:N115">K106/B106</f>
        <v>0.6558345642540621</v>
      </c>
      <c r="O106" s="28">
        <f aca="true" t="shared" si="74" ref="O106:O115">L106/C106</f>
        <v>0.5685950413223141</v>
      </c>
      <c r="P106" s="28">
        <f aca="true" t="shared" si="75" ref="P106:P115">M106/D106</f>
        <v>0.6146645865834633</v>
      </c>
      <c r="Q106" s="27">
        <v>153</v>
      </c>
      <c r="R106" s="27">
        <v>177</v>
      </c>
      <c r="S106" s="26">
        <f t="shared" si="42"/>
        <v>330</v>
      </c>
      <c r="T106" s="28">
        <f aca="true" t="shared" si="76" ref="T106:T115">Q106/B106</f>
        <v>0.2259970457902511</v>
      </c>
      <c r="U106" s="28">
        <f aca="true" t="shared" si="77" ref="U106:U115">R106/C106</f>
        <v>0.29256198347107437</v>
      </c>
      <c r="V106" s="55">
        <f aca="true" t="shared" si="78" ref="V106:V115">S106/D106</f>
        <v>0.2574102964118565</v>
      </c>
      <c r="W106" s="37">
        <v>60</v>
      </c>
      <c r="X106" s="37">
        <v>79</v>
      </c>
      <c r="Y106" s="37">
        <f t="shared" si="45"/>
        <v>139</v>
      </c>
      <c r="Z106" s="40">
        <f t="shared" si="46"/>
        <v>0.08862629246676514</v>
      </c>
      <c r="AA106" s="40">
        <f t="shared" si="46"/>
        <v>0.1305785123966942</v>
      </c>
      <c r="AB106" s="40">
        <f t="shared" si="46"/>
        <v>0.10842433697347893</v>
      </c>
    </row>
    <row r="107" spans="1:28" s="5" customFormat="1" ht="28.5" customHeight="1">
      <c r="A107" s="12" t="s">
        <v>85</v>
      </c>
      <c r="B107" s="13">
        <f t="shared" si="67"/>
        <v>417</v>
      </c>
      <c r="C107" s="13">
        <f t="shared" si="68"/>
        <v>404</v>
      </c>
      <c r="D107" s="14">
        <f t="shared" si="69"/>
        <v>821</v>
      </c>
      <c r="E107" s="14">
        <v>56</v>
      </c>
      <c r="F107" s="14">
        <v>53</v>
      </c>
      <c r="G107" s="14">
        <f t="shared" si="40"/>
        <v>109</v>
      </c>
      <c r="H107" s="15">
        <f t="shared" si="70"/>
        <v>0.1342925659472422</v>
      </c>
      <c r="I107" s="15">
        <f t="shared" si="71"/>
        <v>0.1311881188118812</v>
      </c>
      <c r="J107" s="15">
        <f t="shared" si="72"/>
        <v>0.13276492082825822</v>
      </c>
      <c r="K107" s="14">
        <v>272</v>
      </c>
      <c r="L107" s="14">
        <v>251</v>
      </c>
      <c r="M107" s="14">
        <f t="shared" si="41"/>
        <v>523</v>
      </c>
      <c r="N107" s="15">
        <f t="shared" si="73"/>
        <v>0.6522781774580336</v>
      </c>
      <c r="O107" s="15">
        <f t="shared" si="74"/>
        <v>0.6212871287128713</v>
      </c>
      <c r="P107" s="15">
        <f t="shared" si="75"/>
        <v>0.6370280146163215</v>
      </c>
      <c r="Q107" s="14">
        <v>89</v>
      </c>
      <c r="R107" s="14">
        <v>100</v>
      </c>
      <c r="S107" s="14">
        <f t="shared" si="42"/>
        <v>189</v>
      </c>
      <c r="T107" s="15">
        <f t="shared" si="76"/>
        <v>0.21342925659472423</v>
      </c>
      <c r="U107" s="15">
        <f t="shared" si="77"/>
        <v>0.24752475247524752</v>
      </c>
      <c r="V107" s="52">
        <f t="shared" si="78"/>
        <v>0.23020706455542023</v>
      </c>
      <c r="W107" s="12">
        <v>30</v>
      </c>
      <c r="X107" s="12">
        <v>35</v>
      </c>
      <c r="Y107" s="12">
        <f t="shared" si="45"/>
        <v>65</v>
      </c>
      <c r="Z107" s="15">
        <f t="shared" si="46"/>
        <v>0.07194244604316546</v>
      </c>
      <c r="AA107" s="15">
        <f t="shared" si="46"/>
        <v>0.08663366336633663</v>
      </c>
      <c r="AB107" s="15">
        <f t="shared" si="46"/>
        <v>0.07917174177831912</v>
      </c>
    </row>
    <row r="108" spans="1:28" s="5" customFormat="1" ht="28.5" customHeight="1">
      <c r="A108" s="12" t="s">
        <v>86</v>
      </c>
      <c r="B108" s="13">
        <f t="shared" si="67"/>
        <v>607</v>
      </c>
      <c r="C108" s="13">
        <f t="shared" si="68"/>
        <v>625</v>
      </c>
      <c r="D108" s="14">
        <f t="shared" si="69"/>
        <v>1232</v>
      </c>
      <c r="E108" s="14">
        <v>56</v>
      </c>
      <c r="F108" s="14">
        <v>50</v>
      </c>
      <c r="G108" s="14">
        <f t="shared" si="40"/>
        <v>106</v>
      </c>
      <c r="H108" s="15">
        <f t="shared" si="70"/>
        <v>0.09225700164744646</v>
      </c>
      <c r="I108" s="15">
        <f t="shared" si="71"/>
        <v>0.08</v>
      </c>
      <c r="J108" s="15">
        <f t="shared" si="72"/>
        <v>0.08603896103896104</v>
      </c>
      <c r="K108" s="14">
        <v>406</v>
      </c>
      <c r="L108" s="14">
        <v>391</v>
      </c>
      <c r="M108" s="14">
        <f t="shared" si="41"/>
        <v>797</v>
      </c>
      <c r="N108" s="15">
        <f t="shared" si="73"/>
        <v>0.6688632619439868</v>
      </c>
      <c r="O108" s="15">
        <f t="shared" si="74"/>
        <v>0.6256</v>
      </c>
      <c r="P108" s="15">
        <f t="shared" si="75"/>
        <v>0.6469155844155844</v>
      </c>
      <c r="Q108" s="14">
        <v>145</v>
      </c>
      <c r="R108" s="14">
        <v>184</v>
      </c>
      <c r="S108" s="14">
        <f t="shared" si="42"/>
        <v>329</v>
      </c>
      <c r="T108" s="15">
        <f t="shared" si="76"/>
        <v>0.23887973640856672</v>
      </c>
      <c r="U108" s="15">
        <f t="shared" si="77"/>
        <v>0.2944</v>
      </c>
      <c r="V108" s="52">
        <f t="shared" si="78"/>
        <v>0.26704545454545453</v>
      </c>
      <c r="W108" s="12">
        <v>52</v>
      </c>
      <c r="X108" s="12">
        <v>93</v>
      </c>
      <c r="Y108" s="12">
        <f t="shared" si="45"/>
        <v>145</v>
      </c>
      <c r="Z108" s="15">
        <f t="shared" si="46"/>
        <v>0.085667215815486</v>
      </c>
      <c r="AA108" s="15">
        <f t="shared" si="46"/>
        <v>0.1488</v>
      </c>
      <c r="AB108" s="15">
        <f t="shared" si="46"/>
        <v>0.1176948051948052</v>
      </c>
    </row>
    <row r="109" spans="1:28" s="5" customFormat="1" ht="28.5" customHeight="1">
      <c r="A109" s="12" t="s">
        <v>87</v>
      </c>
      <c r="B109" s="13">
        <f t="shared" si="67"/>
        <v>249</v>
      </c>
      <c r="C109" s="13">
        <f t="shared" si="68"/>
        <v>296</v>
      </c>
      <c r="D109" s="14">
        <f t="shared" si="69"/>
        <v>545</v>
      </c>
      <c r="E109" s="14">
        <v>31</v>
      </c>
      <c r="F109" s="14">
        <v>41</v>
      </c>
      <c r="G109" s="14">
        <f t="shared" si="40"/>
        <v>72</v>
      </c>
      <c r="H109" s="15">
        <f t="shared" si="70"/>
        <v>0.12449799196787148</v>
      </c>
      <c r="I109" s="15">
        <f t="shared" si="71"/>
        <v>0.13851351351351351</v>
      </c>
      <c r="J109" s="15">
        <f t="shared" si="72"/>
        <v>0.13211009174311927</v>
      </c>
      <c r="K109" s="14">
        <v>144</v>
      </c>
      <c r="L109" s="14">
        <v>161</v>
      </c>
      <c r="M109" s="14">
        <f t="shared" si="41"/>
        <v>305</v>
      </c>
      <c r="N109" s="15">
        <f t="shared" si="73"/>
        <v>0.5783132530120482</v>
      </c>
      <c r="O109" s="15">
        <f t="shared" si="74"/>
        <v>0.543918918918919</v>
      </c>
      <c r="P109" s="15">
        <f t="shared" si="75"/>
        <v>0.5596330275229358</v>
      </c>
      <c r="Q109" s="14">
        <v>74</v>
      </c>
      <c r="R109" s="14">
        <v>94</v>
      </c>
      <c r="S109" s="14">
        <f t="shared" si="42"/>
        <v>168</v>
      </c>
      <c r="T109" s="15">
        <f t="shared" si="76"/>
        <v>0.2971887550200803</v>
      </c>
      <c r="U109" s="15">
        <f t="shared" si="77"/>
        <v>0.31756756756756754</v>
      </c>
      <c r="V109" s="52">
        <f t="shared" si="78"/>
        <v>0.30825688073394497</v>
      </c>
      <c r="W109" s="12">
        <v>41</v>
      </c>
      <c r="X109" s="12">
        <v>58</v>
      </c>
      <c r="Y109" s="12">
        <f t="shared" si="45"/>
        <v>99</v>
      </c>
      <c r="Z109" s="15">
        <f t="shared" si="46"/>
        <v>0.1646586345381526</v>
      </c>
      <c r="AA109" s="15">
        <f t="shared" si="46"/>
        <v>0.19594594594594594</v>
      </c>
      <c r="AB109" s="15">
        <f t="shared" si="46"/>
        <v>0.181651376146789</v>
      </c>
    </row>
    <row r="110" spans="1:28" s="5" customFormat="1" ht="28.5" customHeight="1">
      <c r="A110" s="12" t="s">
        <v>88</v>
      </c>
      <c r="B110" s="13">
        <f t="shared" si="67"/>
        <v>151</v>
      </c>
      <c r="C110" s="13">
        <f t="shared" si="68"/>
        <v>143</v>
      </c>
      <c r="D110" s="14">
        <f t="shared" si="69"/>
        <v>294</v>
      </c>
      <c r="E110" s="14">
        <v>22</v>
      </c>
      <c r="F110" s="14">
        <v>17</v>
      </c>
      <c r="G110" s="14">
        <f t="shared" si="40"/>
        <v>39</v>
      </c>
      <c r="H110" s="15">
        <f t="shared" si="70"/>
        <v>0.1456953642384106</v>
      </c>
      <c r="I110" s="15">
        <f t="shared" si="71"/>
        <v>0.11888111888111888</v>
      </c>
      <c r="J110" s="15">
        <f t="shared" si="72"/>
        <v>0.1326530612244898</v>
      </c>
      <c r="K110" s="14">
        <v>88</v>
      </c>
      <c r="L110" s="14">
        <v>72</v>
      </c>
      <c r="M110" s="14">
        <f t="shared" si="41"/>
        <v>160</v>
      </c>
      <c r="N110" s="15">
        <f t="shared" si="73"/>
        <v>0.5827814569536424</v>
      </c>
      <c r="O110" s="15">
        <f t="shared" si="74"/>
        <v>0.5034965034965035</v>
      </c>
      <c r="P110" s="15">
        <f t="shared" si="75"/>
        <v>0.54421768707483</v>
      </c>
      <c r="Q110" s="14">
        <v>41</v>
      </c>
      <c r="R110" s="14">
        <v>54</v>
      </c>
      <c r="S110" s="14">
        <f t="shared" si="42"/>
        <v>95</v>
      </c>
      <c r="T110" s="15">
        <f t="shared" si="76"/>
        <v>0.271523178807947</v>
      </c>
      <c r="U110" s="15">
        <f t="shared" si="77"/>
        <v>0.3776223776223776</v>
      </c>
      <c r="V110" s="52">
        <f t="shared" si="78"/>
        <v>0.3231292517006803</v>
      </c>
      <c r="W110" s="12">
        <v>22</v>
      </c>
      <c r="X110" s="12">
        <v>30</v>
      </c>
      <c r="Y110" s="12">
        <f t="shared" si="45"/>
        <v>52</v>
      </c>
      <c r="Z110" s="15">
        <f t="shared" si="46"/>
        <v>0.1456953642384106</v>
      </c>
      <c r="AA110" s="15">
        <f t="shared" si="46"/>
        <v>0.2097902097902098</v>
      </c>
      <c r="AB110" s="15">
        <f t="shared" si="46"/>
        <v>0.17687074829931973</v>
      </c>
    </row>
    <row r="111" spans="1:28" s="5" customFormat="1" ht="28.5" customHeight="1">
      <c r="A111" s="12" t="s">
        <v>89</v>
      </c>
      <c r="B111" s="13">
        <f t="shared" si="67"/>
        <v>88</v>
      </c>
      <c r="C111" s="13">
        <f t="shared" si="68"/>
        <v>90</v>
      </c>
      <c r="D111" s="14">
        <f t="shared" si="69"/>
        <v>178</v>
      </c>
      <c r="E111" s="14">
        <v>13</v>
      </c>
      <c r="F111" s="14">
        <v>14</v>
      </c>
      <c r="G111" s="14">
        <f t="shared" si="40"/>
        <v>27</v>
      </c>
      <c r="H111" s="15">
        <f t="shared" si="70"/>
        <v>0.14772727272727273</v>
      </c>
      <c r="I111" s="15">
        <f t="shared" si="71"/>
        <v>0.15555555555555556</v>
      </c>
      <c r="J111" s="15">
        <f t="shared" si="72"/>
        <v>0.15168539325842698</v>
      </c>
      <c r="K111" s="14">
        <v>54</v>
      </c>
      <c r="L111" s="14">
        <v>50</v>
      </c>
      <c r="M111" s="14">
        <f t="shared" si="41"/>
        <v>104</v>
      </c>
      <c r="N111" s="15">
        <f t="shared" si="73"/>
        <v>0.6136363636363636</v>
      </c>
      <c r="O111" s="15">
        <f t="shared" si="74"/>
        <v>0.5555555555555556</v>
      </c>
      <c r="P111" s="15">
        <f t="shared" si="75"/>
        <v>0.5842696629213483</v>
      </c>
      <c r="Q111" s="14">
        <v>21</v>
      </c>
      <c r="R111" s="14">
        <v>26</v>
      </c>
      <c r="S111" s="14">
        <f t="shared" si="42"/>
        <v>47</v>
      </c>
      <c r="T111" s="15">
        <f t="shared" si="76"/>
        <v>0.23863636363636365</v>
      </c>
      <c r="U111" s="15">
        <f t="shared" si="77"/>
        <v>0.28888888888888886</v>
      </c>
      <c r="V111" s="52">
        <f t="shared" si="78"/>
        <v>0.2640449438202247</v>
      </c>
      <c r="W111" s="12">
        <v>8</v>
      </c>
      <c r="X111" s="12">
        <v>14</v>
      </c>
      <c r="Y111" s="12">
        <f t="shared" si="45"/>
        <v>22</v>
      </c>
      <c r="Z111" s="15">
        <f t="shared" si="46"/>
        <v>0.09090909090909091</v>
      </c>
      <c r="AA111" s="15">
        <f t="shared" si="46"/>
        <v>0.15555555555555556</v>
      </c>
      <c r="AB111" s="15">
        <f t="shared" si="46"/>
        <v>0.12359550561797752</v>
      </c>
    </row>
    <row r="112" spans="1:28" s="5" customFormat="1" ht="28.5" customHeight="1">
      <c r="A112" s="12" t="s">
        <v>90</v>
      </c>
      <c r="B112" s="13">
        <f t="shared" si="67"/>
        <v>559</v>
      </c>
      <c r="C112" s="13">
        <f t="shared" si="68"/>
        <v>487</v>
      </c>
      <c r="D112" s="14">
        <f t="shared" si="69"/>
        <v>1046</v>
      </c>
      <c r="E112" s="14">
        <v>85</v>
      </c>
      <c r="F112" s="14">
        <v>76</v>
      </c>
      <c r="G112" s="14">
        <f t="shared" si="40"/>
        <v>161</v>
      </c>
      <c r="H112" s="15">
        <f t="shared" si="70"/>
        <v>0.1520572450805009</v>
      </c>
      <c r="I112" s="15">
        <f t="shared" si="71"/>
        <v>0.15605749486652978</v>
      </c>
      <c r="J112" s="15">
        <f t="shared" si="72"/>
        <v>0.15391969407265774</v>
      </c>
      <c r="K112" s="14">
        <v>379</v>
      </c>
      <c r="L112" s="14">
        <v>307</v>
      </c>
      <c r="M112" s="14">
        <f t="shared" si="41"/>
        <v>686</v>
      </c>
      <c r="N112" s="15">
        <f t="shared" si="73"/>
        <v>0.6779964221824687</v>
      </c>
      <c r="O112" s="15">
        <f t="shared" si="74"/>
        <v>0.6303901437371663</v>
      </c>
      <c r="P112" s="15">
        <f t="shared" si="75"/>
        <v>0.655831739961759</v>
      </c>
      <c r="Q112" s="14">
        <v>95</v>
      </c>
      <c r="R112" s="14">
        <v>104</v>
      </c>
      <c r="S112" s="14">
        <f t="shared" si="42"/>
        <v>199</v>
      </c>
      <c r="T112" s="15">
        <f t="shared" si="76"/>
        <v>0.16994633273703041</v>
      </c>
      <c r="U112" s="15">
        <f t="shared" si="77"/>
        <v>0.2135523613963039</v>
      </c>
      <c r="V112" s="52">
        <f t="shared" si="78"/>
        <v>0.19024856596558318</v>
      </c>
      <c r="W112" s="12">
        <v>35</v>
      </c>
      <c r="X112" s="12">
        <v>43</v>
      </c>
      <c r="Y112" s="12">
        <f t="shared" si="45"/>
        <v>78</v>
      </c>
      <c r="Z112" s="15">
        <f t="shared" si="46"/>
        <v>0.0626118067978533</v>
      </c>
      <c r="AA112" s="15">
        <f t="shared" si="46"/>
        <v>0.08829568788501027</v>
      </c>
      <c r="AB112" s="15">
        <f t="shared" si="46"/>
        <v>0.0745697896749522</v>
      </c>
    </row>
    <row r="113" spans="1:28" s="5" customFormat="1" ht="28.5" customHeight="1">
      <c r="A113" s="12" t="s">
        <v>91</v>
      </c>
      <c r="B113" s="13">
        <f t="shared" si="67"/>
        <v>162</v>
      </c>
      <c r="C113" s="13">
        <f t="shared" si="68"/>
        <v>170</v>
      </c>
      <c r="D113" s="14">
        <f t="shared" si="69"/>
        <v>332</v>
      </c>
      <c r="E113" s="14">
        <v>26</v>
      </c>
      <c r="F113" s="14">
        <v>24</v>
      </c>
      <c r="G113" s="14">
        <f t="shared" si="40"/>
        <v>50</v>
      </c>
      <c r="H113" s="15">
        <f t="shared" si="70"/>
        <v>0.16049382716049382</v>
      </c>
      <c r="I113" s="15">
        <f t="shared" si="71"/>
        <v>0.1411764705882353</v>
      </c>
      <c r="J113" s="15">
        <f t="shared" si="72"/>
        <v>0.15060240963855423</v>
      </c>
      <c r="K113" s="14">
        <v>112</v>
      </c>
      <c r="L113" s="14">
        <v>116</v>
      </c>
      <c r="M113" s="14">
        <f t="shared" si="41"/>
        <v>228</v>
      </c>
      <c r="N113" s="15">
        <f t="shared" si="73"/>
        <v>0.691358024691358</v>
      </c>
      <c r="O113" s="15">
        <f t="shared" si="74"/>
        <v>0.6823529411764706</v>
      </c>
      <c r="P113" s="15">
        <f t="shared" si="75"/>
        <v>0.6867469879518072</v>
      </c>
      <c r="Q113" s="14">
        <v>24</v>
      </c>
      <c r="R113" s="14">
        <v>30</v>
      </c>
      <c r="S113" s="14">
        <f t="shared" si="42"/>
        <v>54</v>
      </c>
      <c r="T113" s="15">
        <f t="shared" si="76"/>
        <v>0.14814814814814814</v>
      </c>
      <c r="U113" s="15">
        <f t="shared" si="77"/>
        <v>0.17647058823529413</v>
      </c>
      <c r="V113" s="52">
        <f t="shared" si="78"/>
        <v>0.16265060240963855</v>
      </c>
      <c r="W113" s="12">
        <v>7</v>
      </c>
      <c r="X113" s="12">
        <v>17</v>
      </c>
      <c r="Y113" s="12">
        <f t="shared" si="45"/>
        <v>24</v>
      </c>
      <c r="Z113" s="15">
        <f t="shared" si="46"/>
        <v>0.043209876543209874</v>
      </c>
      <c r="AA113" s="15">
        <f t="shared" si="46"/>
        <v>0.1</v>
      </c>
      <c r="AB113" s="15">
        <f t="shared" si="46"/>
        <v>0.07228915662650602</v>
      </c>
    </row>
    <row r="114" spans="1:28" s="5" customFormat="1" ht="28.5" customHeight="1">
      <c r="A114" s="12" t="s">
        <v>92</v>
      </c>
      <c r="B114" s="13">
        <f t="shared" si="67"/>
        <v>1144</v>
      </c>
      <c r="C114" s="13">
        <f t="shared" si="68"/>
        <v>1248</v>
      </c>
      <c r="D114" s="14">
        <f t="shared" si="69"/>
        <v>2392</v>
      </c>
      <c r="E114" s="14">
        <v>98</v>
      </c>
      <c r="F114" s="14">
        <v>98</v>
      </c>
      <c r="G114" s="14">
        <f t="shared" si="40"/>
        <v>196</v>
      </c>
      <c r="H114" s="15">
        <f t="shared" si="70"/>
        <v>0.08566433566433566</v>
      </c>
      <c r="I114" s="15">
        <f t="shared" si="71"/>
        <v>0.07852564102564102</v>
      </c>
      <c r="J114" s="15">
        <f t="shared" si="72"/>
        <v>0.08193979933110368</v>
      </c>
      <c r="K114" s="14">
        <v>638</v>
      </c>
      <c r="L114" s="14">
        <v>712</v>
      </c>
      <c r="M114" s="14">
        <f t="shared" si="41"/>
        <v>1350</v>
      </c>
      <c r="N114" s="15">
        <f t="shared" si="73"/>
        <v>0.5576923076923077</v>
      </c>
      <c r="O114" s="15">
        <f t="shared" si="74"/>
        <v>0.5705128205128205</v>
      </c>
      <c r="P114" s="15">
        <f t="shared" si="75"/>
        <v>0.56438127090301</v>
      </c>
      <c r="Q114" s="14">
        <v>408</v>
      </c>
      <c r="R114" s="14">
        <v>438</v>
      </c>
      <c r="S114" s="14">
        <f t="shared" si="42"/>
        <v>846</v>
      </c>
      <c r="T114" s="15">
        <f t="shared" si="76"/>
        <v>0.35664335664335667</v>
      </c>
      <c r="U114" s="15">
        <f t="shared" si="77"/>
        <v>0.35096153846153844</v>
      </c>
      <c r="V114" s="52">
        <f t="shared" si="78"/>
        <v>0.3536789297658863</v>
      </c>
      <c r="W114" s="12">
        <v>119</v>
      </c>
      <c r="X114" s="12">
        <v>182</v>
      </c>
      <c r="Y114" s="12">
        <f t="shared" si="45"/>
        <v>301</v>
      </c>
      <c r="Z114" s="15">
        <f t="shared" si="46"/>
        <v>0.10402097902097902</v>
      </c>
      <c r="AA114" s="15">
        <f t="shared" si="46"/>
        <v>0.14583333333333334</v>
      </c>
      <c r="AB114" s="15">
        <f t="shared" si="46"/>
        <v>0.1258361204013378</v>
      </c>
    </row>
    <row r="115" spans="1:28" s="5" customFormat="1" ht="28.5" customHeight="1">
      <c r="A115" s="29" t="s">
        <v>93</v>
      </c>
      <c r="B115" s="21">
        <f t="shared" si="67"/>
        <v>693</v>
      </c>
      <c r="C115" s="21">
        <f t="shared" si="68"/>
        <v>702</v>
      </c>
      <c r="D115" s="22">
        <f t="shared" si="69"/>
        <v>1395</v>
      </c>
      <c r="E115" s="22">
        <v>137</v>
      </c>
      <c r="F115" s="22">
        <v>135</v>
      </c>
      <c r="G115" s="22">
        <f t="shared" si="40"/>
        <v>272</v>
      </c>
      <c r="H115" s="30">
        <f t="shared" si="70"/>
        <v>0.1976911976911977</v>
      </c>
      <c r="I115" s="30">
        <f t="shared" si="71"/>
        <v>0.19230769230769232</v>
      </c>
      <c r="J115" s="30">
        <f t="shared" si="72"/>
        <v>0.1949820788530466</v>
      </c>
      <c r="K115" s="22">
        <v>422</v>
      </c>
      <c r="L115" s="22">
        <v>427</v>
      </c>
      <c r="M115" s="22">
        <f t="shared" si="41"/>
        <v>849</v>
      </c>
      <c r="N115" s="30">
        <f t="shared" si="73"/>
        <v>0.6089466089466089</v>
      </c>
      <c r="O115" s="30">
        <f t="shared" si="74"/>
        <v>0.6082621082621082</v>
      </c>
      <c r="P115" s="30">
        <f t="shared" si="75"/>
        <v>0.6086021505376344</v>
      </c>
      <c r="Q115" s="22">
        <v>134</v>
      </c>
      <c r="R115" s="22">
        <v>140</v>
      </c>
      <c r="S115" s="22">
        <f t="shared" si="42"/>
        <v>274</v>
      </c>
      <c r="T115" s="30">
        <f t="shared" si="76"/>
        <v>0.19336219336219337</v>
      </c>
      <c r="U115" s="30">
        <f t="shared" si="77"/>
        <v>0.19943019943019943</v>
      </c>
      <c r="V115" s="56">
        <f t="shared" si="78"/>
        <v>0.196415770609319</v>
      </c>
      <c r="W115" s="32">
        <v>48</v>
      </c>
      <c r="X115" s="32">
        <v>60</v>
      </c>
      <c r="Y115" s="32">
        <f t="shared" si="45"/>
        <v>108</v>
      </c>
      <c r="Z115" s="35">
        <f t="shared" si="46"/>
        <v>0.06926406926406926</v>
      </c>
      <c r="AA115" s="35">
        <f t="shared" si="46"/>
        <v>0.08547008547008547</v>
      </c>
      <c r="AB115" s="35">
        <f t="shared" si="46"/>
        <v>0.07741935483870968</v>
      </c>
    </row>
    <row r="116" spans="1:28" s="5" customFormat="1" ht="28.5" customHeight="1">
      <c r="A116" s="71" t="s">
        <v>109</v>
      </c>
      <c r="B116" s="76">
        <f>SUM(B106:B115)</f>
        <v>4747</v>
      </c>
      <c r="C116" s="76">
        <f>SUM(C106:C115)</f>
        <v>4770</v>
      </c>
      <c r="D116" s="73">
        <f t="shared" si="69"/>
        <v>9517</v>
      </c>
      <c r="E116" s="76">
        <f>SUM(E106:E115)</f>
        <v>604</v>
      </c>
      <c r="F116" s="76">
        <f>SUM(F106:F115)</f>
        <v>592</v>
      </c>
      <c r="G116" s="73">
        <f t="shared" si="40"/>
        <v>1196</v>
      </c>
      <c r="H116" s="74">
        <f t="shared" si="70"/>
        <v>0.12723825574046765</v>
      </c>
      <c r="I116" s="74">
        <f t="shared" si="71"/>
        <v>0.1241090146750524</v>
      </c>
      <c r="J116" s="74">
        <f t="shared" si="72"/>
        <v>0.1256698539455711</v>
      </c>
      <c r="K116" s="76">
        <f>SUM(K106:K115)</f>
        <v>2959</v>
      </c>
      <c r="L116" s="76">
        <f>SUM(L106:L115)</f>
        <v>2831</v>
      </c>
      <c r="M116" s="73">
        <f t="shared" si="41"/>
        <v>5790</v>
      </c>
      <c r="N116" s="74">
        <f aca="true" t="shared" si="79" ref="N116:P120">K116/B116</f>
        <v>0.6233410575100063</v>
      </c>
      <c r="O116" s="74">
        <f t="shared" si="79"/>
        <v>0.5935010482180294</v>
      </c>
      <c r="P116" s="74">
        <f t="shared" si="79"/>
        <v>0.6083849952716192</v>
      </c>
      <c r="Q116" s="76">
        <f>SUM(Q106:Q115)</f>
        <v>1184</v>
      </c>
      <c r="R116" s="76">
        <f>SUM(R106:R115)</f>
        <v>1347</v>
      </c>
      <c r="S116" s="73">
        <f aca="true" t="shared" si="80" ref="S116:S121">Q116+R116</f>
        <v>2531</v>
      </c>
      <c r="T116" s="74">
        <f aca="true" t="shared" si="81" ref="T116:V120">Q116/B116</f>
        <v>0.24942068674952603</v>
      </c>
      <c r="U116" s="74">
        <f t="shared" si="81"/>
        <v>0.28238993710691823</v>
      </c>
      <c r="V116" s="75">
        <f t="shared" si="81"/>
        <v>0.2659451507828097</v>
      </c>
      <c r="W116" s="76">
        <f>SUM(W106:W115)</f>
        <v>422</v>
      </c>
      <c r="X116" s="76">
        <f>SUM(X106:X115)</f>
        <v>611</v>
      </c>
      <c r="Y116" s="80">
        <f t="shared" si="45"/>
        <v>1033</v>
      </c>
      <c r="Z116" s="74">
        <f t="shared" si="46"/>
        <v>0.08889825152728038</v>
      </c>
      <c r="AA116" s="74">
        <f t="shared" si="46"/>
        <v>0.1280922431865828</v>
      </c>
      <c r="AB116" s="74">
        <f t="shared" si="46"/>
        <v>0.10854260796469475</v>
      </c>
    </row>
    <row r="117" spans="1:28" ht="28.5" customHeight="1">
      <c r="A117" s="20" t="s">
        <v>121</v>
      </c>
      <c r="B117" s="20">
        <f aca="true" t="shared" si="82" ref="B117:C119">E117+K117+Q117</f>
        <v>310</v>
      </c>
      <c r="C117" s="20">
        <f t="shared" si="82"/>
        <v>336</v>
      </c>
      <c r="D117" s="20">
        <f t="shared" si="69"/>
        <v>646</v>
      </c>
      <c r="E117" s="20">
        <v>54</v>
      </c>
      <c r="F117" s="20">
        <v>83</v>
      </c>
      <c r="G117" s="20">
        <f>E117+F117</f>
        <v>137</v>
      </c>
      <c r="H117" s="65">
        <f aca="true" t="shared" si="83" ref="H117:J120">E117/B117</f>
        <v>0.17419354838709677</v>
      </c>
      <c r="I117" s="65">
        <f t="shared" si="83"/>
        <v>0.24702380952380953</v>
      </c>
      <c r="J117" s="65">
        <f t="shared" si="83"/>
        <v>0.21207430340557276</v>
      </c>
      <c r="K117" s="20">
        <v>248</v>
      </c>
      <c r="L117" s="20">
        <v>240</v>
      </c>
      <c r="M117" s="20">
        <f>K117+L117</f>
        <v>488</v>
      </c>
      <c r="N117" s="65">
        <f t="shared" si="79"/>
        <v>0.8</v>
      </c>
      <c r="O117" s="65">
        <f t="shared" si="79"/>
        <v>0.7142857142857143</v>
      </c>
      <c r="P117" s="65">
        <f t="shared" si="79"/>
        <v>0.7554179566563467</v>
      </c>
      <c r="Q117" s="20">
        <v>8</v>
      </c>
      <c r="R117" s="20">
        <v>13</v>
      </c>
      <c r="S117" s="22">
        <f t="shared" si="80"/>
        <v>21</v>
      </c>
      <c r="T117" s="65">
        <f t="shared" si="81"/>
        <v>0.025806451612903226</v>
      </c>
      <c r="U117" s="65">
        <f t="shared" si="81"/>
        <v>0.03869047619047619</v>
      </c>
      <c r="V117" s="65">
        <f t="shared" si="81"/>
        <v>0.032507739938080496</v>
      </c>
      <c r="W117" s="20">
        <v>4</v>
      </c>
      <c r="X117" s="20">
        <v>4</v>
      </c>
      <c r="Y117" s="20">
        <f>W117+X117</f>
        <v>8</v>
      </c>
      <c r="Z117" s="65">
        <f aca="true" t="shared" si="84" ref="Z117:AB120">W117/B117</f>
        <v>0.012903225806451613</v>
      </c>
      <c r="AA117" s="65">
        <f t="shared" si="84"/>
        <v>0.011904761904761904</v>
      </c>
      <c r="AB117" s="65">
        <f t="shared" si="84"/>
        <v>0.01238390092879257</v>
      </c>
    </row>
    <row r="118" spans="1:28" s="5" customFormat="1" ht="28.5" customHeight="1">
      <c r="A118" s="24" t="s">
        <v>124</v>
      </c>
      <c r="B118" s="25">
        <f t="shared" si="82"/>
        <v>191</v>
      </c>
      <c r="C118" s="25">
        <f t="shared" si="82"/>
        <v>207</v>
      </c>
      <c r="D118" s="26">
        <f t="shared" si="69"/>
        <v>398</v>
      </c>
      <c r="E118" s="27">
        <v>17</v>
      </c>
      <c r="F118" s="27">
        <v>28</v>
      </c>
      <c r="G118" s="26">
        <f>E118+F118</f>
        <v>45</v>
      </c>
      <c r="H118" s="28">
        <f t="shared" si="83"/>
        <v>0.08900523560209424</v>
      </c>
      <c r="I118" s="28">
        <f t="shared" si="83"/>
        <v>0.13526570048309178</v>
      </c>
      <c r="J118" s="28">
        <f t="shared" si="83"/>
        <v>0.11306532663316583</v>
      </c>
      <c r="K118" s="27">
        <v>150</v>
      </c>
      <c r="L118" s="27">
        <v>156</v>
      </c>
      <c r="M118" s="26">
        <f>K118+L118</f>
        <v>306</v>
      </c>
      <c r="N118" s="28">
        <f t="shared" si="79"/>
        <v>0.7853403141361257</v>
      </c>
      <c r="O118" s="28">
        <f t="shared" si="79"/>
        <v>0.7536231884057971</v>
      </c>
      <c r="P118" s="28">
        <f t="shared" si="79"/>
        <v>0.7688442211055276</v>
      </c>
      <c r="Q118" s="27">
        <v>24</v>
      </c>
      <c r="R118" s="27">
        <v>23</v>
      </c>
      <c r="S118" s="26">
        <f t="shared" si="80"/>
        <v>47</v>
      </c>
      <c r="T118" s="28">
        <f t="shared" si="81"/>
        <v>0.1256544502617801</v>
      </c>
      <c r="U118" s="28">
        <f t="shared" si="81"/>
        <v>0.1111111111111111</v>
      </c>
      <c r="V118" s="55">
        <f t="shared" si="81"/>
        <v>0.11809045226130653</v>
      </c>
      <c r="W118" s="37">
        <v>5</v>
      </c>
      <c r="X118" s="37">
        <v>12</v>
      </c>
      <c r="Y118" s="37">
        <f>W118+X118</f>
        <v>17</v>
      </c>
      <c r="Z118" s="40">
        <f t="shared" si="84"/>
        <v>0.02617801047120419</v>
      </c>
      <c r="AA118" s="40">
        <f t="shared" si="84"/>
        <v>0.057971014492753624</v>
      </c>
      <c r="AB118" s="40">
        <f t="shared" si="84"/>
        <v>0.04271356783919598</v>
      </c>
    </row>
    <row r="119" spans="1:28" s="5" customFormat="1" ht="28.5" customHeight="1">
      <c r="A119" s="16" t="s">
        <v>125</v>
      </c>
      <c r="B119" s="17">
        <f t="shared" si="82"/>
        <v>247</v>
      </c>
      <c r="C119" s="17">
        <f t="shared" si="82"/>
        <v>198</v>
      </c>
      <c r="D119" s="18">
        <f t="shared" si="69"/>
        <v>445</v>
      </c>
      <c r="E119" s="18">
        <v>36</v>
      </c>
      <c r="F119" s="18">
        <v>25</v>
      </c>
      <c r="G119" s="18">
        <f>E119+F119</f>
        <v>61</v>
      </c>
      <c r="H119" s="19">
        <f t="shared" si="83"/>
        <v>0.145748987854251</v>
      </c>
      <c r="I119" s="19">
        <f t="shared" si="83"/>
        <v>0.12626262626262627</v>
      </c>
      <c r="J119" s="19">
        <f t="shared" si="83"/>
        <v>0.13707865168539327</v>
      </c>
      <c r="K119" s="18">
        <v>176</v>
      </c>
      <c r="L119" s="18">
        <v>133</v>
      </c>
      <c r="M119" s="18">
        <f>K119+L119</f>
        <v>309</v>
      </c>
      <c r="N119" s="19">
        <f t="shared" si="79"/>
        <v>0.7125506072874493</v>
      </c>
      <c r="O119" s="19">
        <f t="shared" si="79"/>
        <v>0.6717171717171717</v>
      </c>
      <c r="P119" s="19">
        <f t="shared" si="79"/>
        <v>0.6943820224719102</v>
      </c>
      <c r="Q119" s="18">
        <v>35</v>
      </c>
      <c r="R119" s="18">
        <v>40</v>
      </c>
      <c r="S119" s="18">
        <f t="shared" si="80"/>
        <v>75</v>
      </c>
      <c r="T119" s="19">
        <f t="shared" si="81"/>
        <v>0.1417004048582996</v>
      </c>
      <c r="U119" s="19">
        <f t="shared" si="81"/>
        <v>0.20202020202020202</v>
      </c>
      <c r="V119" s="53">
        <f t="shared" si="81"/>
        <v>0.16853932584269662</v>
      </c>
      <c r="W119" s="32">
        <v>13</v>
      </c>
      <c r="X119" s="32">
        <v>20</v>
      </c>
      <c r="Y119" s="32">
        <f>W119+X119</f>
        <v>33</v>
      </c>
      <c r="Z119" s="35">
        <f t="shared" si="84"/>
        <v>0.05263157894736842</v>
      </c>
      <c r="AA119" s="35">
        <f t="shared" si="84"/>
        <v>0.10101010101010101</v>
      </c>
      <c r="AB119" s="35">
        <f t="shared" si="84"/>
        <v>0.07415730337078652</v>
      </c>
    </row>
    <row r="120" spans="1:28" s="5" customFormat="1" ht="28.5" customHeight="1">
      <c r="A120" s="71" t="s">
        <v>126</v>
      </c>
      <c r="B120" s="76">
        <f>B118+B119</f>
        <v>438</v>
      </c>
      <c r="C120" s="76">
        <f>C118+C119</f>
        <v>405</v>
      </c>
      <c r="D120" s="73">
        <f>B120+C120</f>
        <v>843</v>
      </c>
      <c r="E120" s="76">
        <f>E118+E119</f>
        <v>53</v>
      </c>
      <c r="F120" s="76">
        <f>F118+F119</f>
        <v>53</v>
      </c>
      <c r="G120" s="73">
        <f>E120+F120</f>
        <v>106</v>
      </c>
      <c r="H120" s="74">
        <f t="shared" si="83"/>
        <v>0.12100456621004566</v>
      </c>
      <c r="I120" s="74">
        <f t="shared" si="83"/>
        <v>0.1308641975308642</v>
      </c>
      <c r="J120" s="74">
        <f t="shared" si="83"/>
        <v>0.1257413997627521</v>
      </c>
      <c r="K120" s="76">
        <f>K118+K119</f>
        <v>326</v>
      </c>
      <c r="L120" s="76">
        <f>L118+L119</f>
        <v>289</v>
      </c>
      <c r="M120" s="73">
        <f>K120+L120</f>
        <v>615</v>
      </c>
      <c r="N120" s="74">
        <f t="shared" si="79"/>
        <v>0.7442922374429224</v>
      </c>
      <c r="O120" s="74">
        <f t="shared" si="79"/>
        <v>0.7135802469135802</v>
      </c>
      <c r="P120" s="74">
        <f t="shared" si="79"/>
        <v>0.7295373665480427</v>
      </c>
      <c r="Q120" s="76">
        <f>Q118+Q119</f>
        <v>59</v>
      </c>
      <c r="R120" s="76">
        <f>R118+R119</f>
        <v>63</v>
      </c>
      <c r="S120" s="73">
        <f t="shared" si="80"/>
        <v>122</v>
      </c>
      <c r="T120" s="74">
        <f t="shared" si="81"/>
        <v>0.13470319634703196</v>
      </c>
      <c r="U120" s="74">
        <f t="shared" si="81"/>
        <v>0.15555555555555556</v>
      </c>
      <c r="V120" s="75">
        <f t="shared" si="81"/>
        <v>0.14472123368920523</v>
      </c>
      <c r="W120" s="71">
        <f>W118+W119</f>
        <v>18</v>
      </c>
      <c r="X120" s="71">
        <f>X118+X119</f>
        <v>32</v>
      </c>
      <c r="Y120" s="71">
        <f>W120+X120</f>
        <v>50</v>
      </c>
      <c r="Z120" s="74">
        <f t="shared" si="84"/>
        <v>0.0410958904109589</v>
      </c>
      <c r="AA120" s="74">
        <f t="shared" si="84"/>
        <v>0.07901234567901234</v>
      </c>
      <c r="AB120" s="74">
        <f t="shared" si="84"/>
        <v>0.05931198102016608</v>
      </c>
    </row>
    <row r="121" spans="1:28" ht="28.5" customHeight="1">
      <c r="A121" s="20" t="s">
        <v>123</v>
      </c>
      <c r="B121" s="20">
        <f>E121+K121+Q121</f>
        <v>0</v>
      </c>
      <c r="C121" s="20">
        <f>F121+L121+R121</f>
        <v>0</v>
      </c>
      <c r="D121" s="20">
        <f>B121+C121</f>
        <v>0</v>
      </c>
      <c r="E121" s="20">
        <v>0</v>
      </c>
      <c r="F121" s="20">
        <v>0</v>
      </c>
      <c r="G121" s="20">
        <f>E121+F121</f>
        <v>0</v>
      </c>
      <c r="H121" s="65" t="s">
        <v>127</v>
      </c>
      <c r="I121" s="65" t="s">
        <v>127</v>
      </c>
      <c r="J121" s="65" t="s">
        <v>127</v>
      </c>
      <c r="K121" s="20">
        <v>0</v>
      </c>
      <c r="L121" s="20">
        <v>0</v>
      </c>
      <c r="M121" s="20">
        <f>K121+L121</f>
        <v>0</v>
      </c>
      <c r="N121" s="65" t="s">
        <v>127</v>
      </c>
      <c r="O121" s="65" t="s">
        <v>127</v>
      </c>
      <c r="P121" s="65" t="s">
        <v>127</v>
      </c>
      <c r="Q121" s="20">
        <v>0</v>
      </c>
      <c r="R121" s="20">
        <v>0</v>
      </c>
      <c r="S121" s="22">
        <f t="shared" si="80"/>
        <v>0</v>
      </c>
      <c r="T121" s="65" t="s">
        <v>127</v>
      </c>
      <c r="U121" s="65" t="s">
        <v>127</v>
      </c>
      <c r="V121" s="65" t="s">
        <v>127</v>
      </c>
      <c r="W121" s="20">
        <v>0</v>
      </c>
      <c r="X121" s="20">
        <v>0</v>
      </c>
      <c r="Y121" s="20">
        <f>W121+X121</f>
        <v>0</v>
      </c>
      <c r="Z121" s="65" t="s">
        <v>127</v>
      </c>
      <c r="AA121" s="65" t="s">
        <v>127</v>
      </c>
      <c r="AB121" s="65" t="s">
        <v>127</v>
      </c>
    </row>
    <row r="131" spans="2:28" ht="13.5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</sheetData>
  <sheetProtection/>
  <mergeCells count="14">
    <mergeCell ref="H4:J4"/>
    <mergeCell ref="K4:M4"/>
    <mergeCell ref="N4:P4"/>
    <mergeCell ref="E2:J3"/>
    <mergeCell ref="K2:P3"/>
    <mergeCell ref="W3:AB3"/>
    <mergeCell ref="W4:Y4"/>
    <mergeCell ref="Z4:AB4"/>
    <mergeCell ref="A1:AB1"/>
    <mergeCell ref="B2:D4"/>
    <mergeCell ref="Q4:S4"/>
    <mergeCell ref="T4:V4"/>
    <mergeCell ref="Q2:V2"/>
    <mergeCell ref="E4:G4"/>
  </mergeCells>
  <conditionalFormatting sqref="J7:J16 J18:J22 J24:J29 J31:J37 J39:J43 J45:J50 J52:J58 J60:J66 J68:J69 J71:J75 J77:J80 J82:J89 J91:J94 J96:J99 J106:J115 J101:J104 J117:J119 J121">
    <cfRule type="top10" priority="91" dxfId="1" stopIfTrue="1" rank="10" bottom="1"/>
    <cfRule type="top10" priority="92" dxfId="0" stopIfTrue="1" rank="10"/>
  </conditionalFormatting>
  <conditionalFormatting sqref="V7:V16 V18:V22 V24:V29 V31:V37 V39:V43 V45:V50 V52:V58 V60:V66 V68:V69 V71:V75 V77:V80 V82:V89 V91:V94 V96:V99 V101:V104 V106:V115 V117:V119 V121">
    <cfRule type="top10" priority="80" dxfId="0" stopIfTrue="1" rank="10"/>
    <cfRule type="top10" priority="79" dxfId="1" stopIfTrue="1" rank="10" bottom="1"/>
  </conditionalFormatting>
  <conditionalFormatting sqref="H7:H16 H18:H22 H24:H29 H31:H37 H39:H43 H45:H50 H52:H58 H60:H66 H68:H69 H71:H75 H77:H80 H82:H89 H91:H94 H96:H99 H101:H104 H106:H115 H117:H119 H121">
    <cfRule type="top10" priority="95" dxfId="1" stopIfTrue="1" rank="10" bottom="1"/>
    <cfRule type="top10" priority="96" dxfId="0" stopIfTrue="1" rank="10"/>
  </conditionalFormatting>
  <conditionalFormatting sqref="I7:I16 I18:I22 I24:I29 I31:I37 I39:I43 I45:I50 I52:I58 I60:I66 I68:I69 I71:I75 I77:I80 I82:I89 I91:I94 I96:I99 I101:I104 I106:I115 I117:I119 I121">
    <cfRule type="top10" priority="93" dxfId="1" stopIfTrue="1" rank="10" bottom="1"/>
    <cfRule type="top10" priority="94" dxfId="0" stopIfTrue="1" rank="10"/>
  </conditionalFormatting>
  <conditionalFormatting sqref="N7:N16 N18:N22 N24:N29 N31:N37 N39:N43 N45:N50 N52:N58 N60:N66 N68:N69 N71:N75 N77:N80 N82:N89 N91:N94 N96:N99 N101:N104 N106:N115 N117:N119 N121">
    <cfRule type="top10" priority="89" dxfId="1" stopIfTrue="1" rank="10" bottom="1"/>
    <cfRule type="top10" priority="90" dxfId="0" stopIfTrue="1" rank="10"/>
  </conditionalFormatting>
  <conditionalFormatting sqref="O7:O16 O18:O22 O24:O29 O31:O37 O39:O43 O45:O50 O52:O58 O60:O66 O68:O69 O71:O75 O77:O80 O82:O89 O91:O94 O96:O99 O101:O104 O106:O115 O117:O119 O121">
    <cfRule type="top10" priority="87" dxfId="1" stopIfTrue="1" rank="10" bottom="1"/>
    <cfRule type="top10" priority="88" dxfId="0" stopIfTrue="1" rank="10"/>
  </conditionalFormatting>
  <conditionalFormatting sqref="P7:P16 P18:P22 P24:P29 P31:P37 P39:P43 P45:P50 P52:P58 P60:P66 P68:P69 P71:P75 P77:P80 P82:P89 P91:P94 P96:P99 P101:P104 P106:P115 P117:P119 P121">
    <cfRule type="top10" priority="85" dxfId="1" stopIfTrue="1" rank="10" bottom="1"/>
    <cfRule type="top10" priority="86" dxfId="0" stopIfTrue="1" rank="10"/>
  </conditionalFormatting>
  <conditionalFormatting sqref="T7:T16 T18:T22 T24:T29 T31:T37 T39:T43 T45:T50 T52:T58 T60:T66 T68:T69 T71:T75 T77:T80 T82:T89 T91:T94 T96:T99 T101:T104 T106:T115 T117:T119 T121">
    <cfRule type="top10" priority="83" dxfId="1" stopIfTrue="1" rank="10" bottom="1"/>
    <cfRule type="top10" priority="84" dxfId="0" stopIfTrue="1" rank="10"/>
  </conditionalFormatting>
  <conditionalFormatting sqref="U7:U16 U18:U22 U24:U29 U31:U37 U39:U43 U45:U50 U52:U58 U60:U66 U68:U69 U71:U75 U77:U80 U82:U89 U91:U94 U96:U99 U101:U104 U106:U115 U117:U119 U121">
    <cfRule type="top10" priority="81" dxfId="1" stopIfTrue="1" rank="10" bottom="1"/>
    <cfRule type="top10" priority="82" dxfId="0" stopIfTrue="1" rank="10"/>
  </conditionalFormatting>
  <conditionalFormatting sqref="Z7:Z16 Z18:Z22 Z24:Z29 Z31:Z37 Z39:Z43 Z45:Z50 Z52:Z58 Z60:Z66 Z68:Z69 Z71:Z75 Z77:Z80 Z82:Z89 Z91:Z94 Z96:Z99 Z101:Z104 Z106:Z115 Z117:Z119 Z121">
    <cfRule type="top10" priority="77" dxfId="1" stopIfTrue="1" rank="10" bottom="1"/>
    <cfRule type="top10" priority="78" dxfId="0" stopIfTrue="1" rank="10"/>
  </conditionalFormatting>
  <conditionalFormatting sqref="AA7:AA16 AA18:AA22 AA24:AA29 AA31:AA37 AA39:AA43 AA45:AA50 AA52:AA58 AA60:AA66 AA68:AA69 AA71:AA75 AA77:AA80 AA82:AA89 AA91:AA94 AA96:AA99 AA101:AA104 AA106:AA115 AA117:AA119 AA121">
    <cfRule type="top10" priority="75" dxfId="1" stopIfTrue="1" rank="10" bottom="1"/>
    <cfRule type="top10" priority="76" dxfId="0" stopIfTrue="1" rank="10"/>
  </conditionalFormatting>
  <conditionalFormatting sqref="AB7:AB16 AB18:AB22 AB24:AB29 AB31:AB37 AB39:AB43 AB45:AB50 AB52:AB58 AB60:AB66 AB68:AB69 AB71:AB75 AB77:AB80 AB82:AB89 AB91:AB94 AB96:AB99 AB101:AB104 AB106:AB115 AB117:AB119 AB121">
    <cfRule type="top10" priority="73" dxfId="1" stopIfTrue="1" rank="10" bottom="1"/>
    <cfRule type="top10" priority="74" dxfId="0" stopIfTrue="1" rank="10"/>
  </conditionalFormatting>
  <printOptions/>
  <pageMargins left="0.7874015748031497" right="0.5905511811023623" top="0.5905511811023623" bottom="0.5511811023622047" header="0.7086614173228347" footer="0.2755905511811024"/>
  <pageSetup horizontalDpi="300" verticalDpi="300" orientation="landscape" paperSize="8" scale="73" r:id="rId1"/>
  <headerFooter alignWithMargins="0">
    <oddHeader>&amp;R&amp;P／&amp;Nページ</oddHeader>
    <oddFooter>&amp;L※ この数値は住民基本台帳人口です。
※ 各数値の高い10地域を&amp;K05+034■&amp;K000000で表しています。
※ 各数値の低い10地域を&amp;K03+034■&amp;K000000で表しています。
※上今泉は、秘匿地域とするため「x」と表示し、上今泉二丁目に合算しています。</oddFooter>
  </headerFooter>
  <rowBreaks count="3" manualBreakCount="3">
    <brk id="38" max="255" man="1"/>
    <brk id="70" max="255" man="1"/>
    <brk id="10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2021-01-15T04:22:31Z</cp:lastPrinted>
  <dcterms:created xsi:type="dcterms:W3CDTF">2009-01-09T07:35:30Z</dcterms:created>
  <dcterms:modified xsi:type="dcterms:W3CDTF">2021-01-15T04:22:54Z</dcterms:modified>
  <cp:category/>
  <cp:version/>
  <cp:contentType/>
  <cp:contentStatus/>
</cp:coreProperties>
</file>